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　経営企画室　■■■\191　経営比較分析表\R06経営比較分析表\02_回答\"/>
    </mc:Choice>
  </mc:AlternateContent>
  <xr:revisionPtr revIDLastSave="0" documentId="13_ncr:1_{617CF460-B6C6-4049-807A-D43485204870}" xr6:coauthVersionLast="47" xr6:coauthVersionMax="47" xr10:uidLastSave="{00000000-0000-0000-0000-000000000000}"/>
  <workbookProtection workbookAlgorithmName="SHA-512" workbookHashValue="LvvIYfmBI7xT/8a2JkxiE150q9Z0Kt+H/r+rjAOsb0NrmZASHx/UysmCB0CccMyxei2D9rDkDiHfMm+WQTcTPg==" workbookSaltValue="5kENJfOetaiMtnTqePbZd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BB10" i="4"/>
  <c r="AT10" i="4"/>
  <c r="AL10" i="4"/>
  <c r="W10" i="4"/>
  <c r="P10" i="4"/>
  <c r="B10"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<sst xmlns="http://schemas.openxmlformats.org/spreadsheetml/2006/main" count="228" uniqueCount="113">
  <si>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</si>
  <si>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</si>
  <si>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</si>
  <si>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</si>
  <si>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</si>
  <si>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</si>
  <si>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</si>
  <si>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</si>
  <si>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</si>
  <si>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</si>
  <si>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</si>
  <si>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</si>
  <si>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</si>
  <si>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</si>
  <si>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</si>
  <si>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</si>
  <si>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</si>
  <si>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</si>
  <si>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</si>
  <si>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</si>
  <si>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</si>
  <si>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</si>
  <si>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</si>
  <si>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</si>
  <si>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</si>
  <si>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</si>
  <si>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</si>
  <si>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</si>
  <si>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</si>
  <si>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</si>
  <si>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</si>
  <si>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</si>
  <si>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</si>
  <si>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</si>
  <si>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</si>
  <si>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</si>
  <si>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</si>
  <si>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</si>
  <si>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</si>
  <si>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</si>
  <si>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</si>
  <si>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</si>
  <si>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</si>
  <si>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</si>
  <si>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</si>
  <si>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</si>
  <si>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</si>
  <si>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</si>
  <si>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</si>
  <si>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</si>
  <si>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</si>
  <si>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</si>
  <si>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</si>
  <si>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</si>
  <si>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</si>
  <si>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</si>
  <si>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</si>
  <si>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</si>
  <si>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</si>
  <si>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</si>
  <si>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</si>
  <si>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</si>
  <si>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</si>
  <si>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</si>
  <si>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</si>
  <si>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</si>
  <si>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</si>
  <si>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</si>
  <si>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</si>
  <si>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</si>
  <si>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</si>
  <si>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</si>
  <si>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</si>
  <si>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</si>
  <si>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</si>
  <si>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</si>
  <si>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</si>
  <si>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</si>
  <si>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</si>
  <si>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</si>
  <si>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</si>
  <si>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</si>
  <si>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</si>
  <si>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</si>
  <si>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</si>
  <si>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</si>
  <si>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</si>
  <si>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</si>
  <si>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</si>
  <si>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</si>
  <si>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</si>
  <si>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</si>
  <si>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</si>
  <si>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</si>
  <si>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</si>
  <si>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</si>
  <si>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</si>
  <si>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</si>
  <si>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</si>
  <si>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</si>
  <si>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</si>
  <si>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</si>
  <si>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</si>
  <si>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</si>
  <si>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</si>
  <si>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</si>
  <si>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</si>
  <si>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</si>
  <si>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</si>
  <si>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</si>
  <si>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中山間地域に点在する14の給水区域に浄水場が15か所あり、浄水場１か所当たりの給水人口が少なく効率的な施設運用ができないため、給水収益で賄えない施設や管路の維持管理費等を一般会計からの補助金に依存せざるを得ない状況にある。
　今後、更に人口減少により経営状況は厳しさを増していくと見込まれるため、有収率の向上を図り、一層の経費削減に努めるほか、施設のダウンサイジングなど事業の見直しや適切な施設の維持管理による長寿命化などにより更新事業費を抑制するとともに、経営の安定化を図るため、上水道への事業統合を検討していく必要がある。
（令和２年度から地方公営企業法の全部を適用）</t>
    <rPh sb="266" eb="268">
      <t>レイワ</t>
    </rPh>
    <rPh sb="269" eb="271">
      <t>ネンド</t>
    </rPh>
    <rPh sb="273" eb="280">
      <t>チホウコウエイキギョウホウ</t>
    </rPh>
    <rPh sb="281" eb="283">
      <t>ゼンブ</t>
    </rPh>
    <phoneticPr fontId="4"/>
  </si>
  <si>
    <t xml:space="preserve">①経常収支比率は、経常費用は減少したものの、事業支援として一般会計からの補助金により100％以上を維持しており、類似団体平均値、全国平均を上回っている。
③流動比率は、企業会計適用から5年目で内部留保を蓄積する期間が短いため、100％以下となっており、類似団体平均値、全国平均を下回っている。流動負債に対する支払能力は100％以下となっているが、流動負債のうち企業債償還金は翌年度の損益勘定留保資金等の内部留保資金を財源として支払いをするため、短期債務の支払いに対する資金に不足は生じていない。
④企業債残高対給水収益比率は、企業債残高の減少により低下したが、類似団体平均値、全国平均を上回っている。
⑤料金回収率は、給水原価の減少により0.94pt増加したが、類似団体平均値、全国平均を下回っており、給水収益は経常費用の31％程度しか賄えない状況にある。
⑥給水原価は、経常費用の減少により15.59円下がったが、類似団体平均値、全国平均を上回っている。
⑦施設利用率は、浄水場１か所当たりの給水人口が少なく、中山間地域に点在する浄水場の統合は地勢的に困難であるため、類似団体平均値、全国平均を下回っている。
⑧有収率は、老朽管の計画的更新のほか、漏水調査による管路修繕を行っているが、漏水と思われる不明水量が増加したことにより低下した。しかし、多くの管路が平成に入ってから布設しており、老朽管からの漏水が少ないため、類似団体平均値、全国平均を上回っている。
</t>
    <rPh sb="9" eb="13">
      <t>ケイジョウヒヨウ</t>
    </rPh>
    <rPh sb="14" eb="16">
      <t>ゲンショウ</t>
    </rPh>
    <rPh sb="263" eb="266">
      <t>キギョウサイ</t>
    </rPh>
    <rPh sb="266" eb="268">
      <t>ザンダカ</t>
    </rPh>
    <rPh sb="269" eb="271">
      <t>ゲンショウ</t>
    </rPh>
    <rPh sb="274" eb="276">
      <t>テイカ</t>
    </rPh>
    <rPh sb="314" eb="316">
      <t>ゲンショウ</t>
    </rPh>
    <rPh sb="325" eb="327">
      <t>ゾウカ</t>
    </rPh>
    <rPh sb="391" eb="393">
      <t>ゲンショウ</t>
    </rPh>
    <rPh sb="401" eb="402">
      <t>エン</t>
    </rPh>
    <rPh sb="402" eb="403">
      <t>サ</t>
    </rPh>
    <rPh sb="547" eb="548">
      <t>オモ</t>
    </rPh>
    <rPh sb="551" eb="553">
      <t>フメイ</t>
    </rPh>
    <rPh sb="553" eb="555">
      <t>スイリョウ</t>
    </rPh>
    <rPh sb="556" eb="558">
      <t>ゾウカ</t>
    </rPh>
    <rPh sb="565" eb="567">
      <t>テイカ</t>
    </rPh>
    <phoneticPr fontId="4"/>
  </si>
  <si>
    <t>①有形固定資産減価償却率は、起伏のある中山間地域での給水には多くのポンプ場等の施設を必要とし、これら施設の機械設備は法定耐用年数が短いため、類似団体平均値、全国平均を上回っている。
②管路経年化率は、多くの管路が平成に入ってから布設しており老朽管が少ないため、類似団体平均値、全国平均を下回っている。
③管路更新率は、管路経年化率が低く更新対象管路が少ないため、類似団体平均値、全国平均を上回っている。</t>
    <rPh sb="194" eb="195">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</si>
</sst>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justify" vertical="top" wrapText="1"/>
      <protection locked="0"/>
    </xf>
    <xf numFmtId="0" fontId="16" fillId="0" borderId="0" xfId="0" applyFont="1" applyAlignment="1" applyProtection="1">
      <alignment horizontal="justify" vertical="top" wrapText="1"/>
      <protection locked="0"/>
    </xf>
    <xf numFmtId="0" fontId="16" fillId="0" borderId="10" xfId="0" applyFont="1" applyBorder="1" applyAlignment="1" applyProtection="1">
      <alignment horizontal="justify"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0.23</c:v>
                </c:pt>
                <c:pt idx="1">
                  <c:v>0.26</c:v>
                </c:pt>
                <c:pt idx="2">
                  <c:v>0.21</c:v>
                </c:pt>
                <c:pt idx="3">
                  <c:v>0.8</c:v>
                </c:pt>
                <c:pt idx="4">
                  <c:v>0.33</c:v>
                </c:pt>
              </c:numCache>
            </c:numRef>
          </c:val>
          <c:extLst>
            <c:ext xmlns:c16="http://schemas.microsoft.com/office/drawing/2014/chart" uri="{C3380CC4-5D6E-409C-BE32-E72D297353CC}">
              <c16:uniqueId val="{00000000-9E47-44E8-8D9E-062E9C8A08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1.8</c:v>
                </c:pt>
                <c:pt idx="3">
                  <c:v>0.28999999999999998</c:v>
                </c:pt>
                <c:pt idx="4">
                  <c:v>0.17</c:v>
                </c:pt>
              </c:numCache>
            </c:numRef>
          </c:val>
          <c:smooth val="0"/>
          <c:extLst>
            <c:ext xmlns:c16="http://schemas.microsoft.com/office/drawing/2014/chart" uri="{C3380CC4-5D6E-409C-BE32-E72D297353CC}">
              <c16:uniqueId val="{00000001-9E47-44E8-8D9E-062E9C8A08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46.49</c:v>
                </c:pt>
                <c:pt idx="1">
                  <c:v>44.55</c:v>
                </c:pt>
                <c:pt idx="2">
                  <c:v>45.4</c:v>
                </c:pt>
                <c:pt idx="3">
                  <c:v>44.47</c:v>
                </c:pt>
                <c:pt idx="4">
                  <c:v>44.71</c:v>
                </c:pt>
              </c:numCache>
            </c:numRef>
          </c:val>
          <c:extLst>
            <c:ext xmlns:c16="http://schemas.microsoft.com/office/drawing/2014/chart" uri="{C3380CC4-5D6E-409C-BE32-E72D297353CC}">
              <c16:uniqueId val="{00000000-89C0-4319-9204-3BF7ADB85D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53.79</c:v>
                </c:pt>
                <c:pt idx="2">
                  <c:v>56.4</c:v>
                </c:pt>
                <c:pt idx="3">
                  <c:v>54.97</c:v>
                </c:pt>
                <c:pt idx="4">
                  <c:v>56.35</c:v>
                </c:pt>
              </c:numCache>
            </c:numRef>
          </c:val>
          <c:smooth val="0"/>
          <c:extLst>
            <c:ext xmlns:c16="http://schemas.microsoft.com/office/drawing/2014/chart" uri="{C3380CC4-5D6E-409C-BE32-E72D297353CC}">
              <c16:uniqueId val="{00000001-89C0-4319-9204-3BF7ADB85D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80.290000000000006</c:v>
                </c:pt>
                <c:pt idx="1">
                  <c:v>84.18</c:v>
                </c:pt>
                <c:pt idx="2">
                  <c:v>80.489999999999995</c:v>
                </c:pt>
                <c:pt idx="3">
                  <c:v>80.86</c:v>
                </c:pt>
                <c:pt idx="4">
                  <c:v>79.42</c:v>
                </c:pt>
              </c:numCache>
            </c:numRef>
          </c:val>
          <c:extLst>
            <c:ext xmlns:c16="http://schemas.microsoft.com/office/drawing/2014/chart" uri="{C3380CC4-5D6E-409C-BE32-E72D297353CC}">
              <c16:uniqueId val="{00000000-B908-4BA0-8C4A-7FCDC8B6E7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73.81</c:v>
                </c:pt>
                <c:pt idx="2">
                  <c:v>73.099999999999994</c:v>
                </c:pt>
                <c:pt idx="3">
                  <c:v>71.36</c:v>
                </c:pt>
                <c:pt idx="4">
                  <c:v>69.33</c:v>
                </c:pt>
              </c:numCache>
            </c:numRef>
          </c:val>
          <c:smooth val="0"/>
          <c:extLst>
            <c:ext xmlns:c16="http://schemas.microsoft.com/office/drawing/2014/chart" uri="{C3380CC4-5D6E-409C-BE32-E72D297353CC}">
              <c16:uniqueId val="{00000001-B908-4BA0-8C4A-7FCDC8B6E7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108.77</c:v>
                </c:pt>
                <c:pt idx="1">
                  <c:v>108.63</c:v>
                </c:pt>
                <c:pt idx="2">
                  <c:v>107.01</c:v>
                </c:pt>
                <c:pt idx="3">
                  <c:v>108.52</c:v>
                </c:pt>
                <c:pt idx="4">
                  <c:v>113.19</c:v>
                </c:pt>
              </c:numCache>
            </c:numRef>
          </c:val>
          <c:extLst>
            <c:ext xmlns:c16="http://schemas.microsoft.com/office/drawing/2014/chart" uri="{C3380CC4-5D6E-409C-BE32-E72D297353CC}">
              <c16:uniqueId val="{00000000-581C-4DCD-91CA-4F773796EC6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100.97</c:v>
                </c:pt>
                <c:pt idx="2">
                  <c:v>101.68</c:v>
                </c:pt>
                <c:pt idx="3">
                  <c:v>97.35</c:v>
                </c:pt>
                <c:pt idx="4">
                  <c:v>100.59</c:v>
                </c:pt>
              </c:numCache>
            </c:numRef>
          </c:val>
          <c:smooth val="0"/>
          <c:extLst>
            <c:ext xmlns:c16="http://schemas.microsoft.com/office/drawing/2014/chart" uri="{C3380CC4-5D6E-409C-BE32-E72D297353CC}">
              <c16:uniqueId val="{00000001-581C-4DCD-91CA-4F773796EC6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53.04</c:v>
                </c:pt>
                <c:pt idx="1">
                  <c:v>54.69</c:v>
                </c:pt>
                <c:pt idx="2">
                  <c:v>55.23</c:v>
                </c:pt>
                <c:pt idx="3">
                  <c:v>55.79</c:v>
                </c:pt>
                <c:pt idx="4">
                  <c:v>57.1</c:v>
                </c:pt>
              </c:numCache>
            </c:numRef>
          </c:val>
          <c:extLst>
            <c:ext xmlns:c16="http://schemas.microsoft.com/office/drawing/2014/chart" uri="{C3380CC4-5D6E-409C-BE32-E72D297353CC}">
              <c16:uniqueId val="{00000000-197A-4002-9CBA-49A0D66DCF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35.43</c:v>
                </c:pt>
                <c:pt idx="2">
                  <c:v>41.69</c:v>
                </c:pt>
                <c:pt idx="3">
                  <c:v>45.06</c:v>
                </c:pt>
                <c:pt idx="4">
                  <c:v>37.619999999999997</c:v>
                </c:pt>
              </c:numCache>
            </c:numRef>
          </c:val>
          <c:smooth val="0"/>
          <c:extLst>
            <c:ext xmlns:c16="http://schemas.microsoft.com/office/drawing/2014/chart" uri="{C3380CC4-5D6E-409C-BE32-E72D297353CC}">
              <c16:uniqueId val="{00000001-197A-4002-9CBA-49A0D66DCF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9.23</c:v>
                </c:pt>
                <c:pt idx="1">
                  <c:v>10.19</c:v>
                </c:pt>
                <c:pt idx="2">
                  <c:v>10.52</c:v>
                </c:pt>
                <c:pt idx="3">
                  <c:v>10.18</c:v>
                </c:pt>
                <c:pt idx="4">
                  <c:v>11.02</c:v>
                </c:pt>
              </c:numCache>
            </c:numRef>
          </c:val>
          <c:extLst>
            <c:ext xmlns:c16="http://schemas.microsoft.com/office/drawing/2014/chart" uri="{C3380CC4-5D6E-409C-BE32-E72D297353CC}">
              <c16:uniqueId val="{00000000-CE31-430E-A0A3-74D28D60AB1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11.16</c:v>
                </c:pt>
                <c:pt idx="2">
                  <c:v>14.82</c:v>
                </c:pt>
                <c:pt idx="3">
                  <c:v>17.05</c:v>
                </c:pt>
                <c:pt idx="4">
                  <c:v>15.2</c:v>
                </c:pt>
              </c:numCache>
            </c:numRef>
          </c:val>
          <c:smooth val="0"/>
          <c:extLst>
            <c:ext xmlns:c16="http://schemas.microsoft.com/office/drawing/2014/chart" uri="{C3380CC4-5D6E-409C-BE32-E72D297353CC}">
              <c16:uniqueId val="{00000001-CE31-430E-A0A3-74D28D60AB1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1A-4CB6-9903-88DBE16AEF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8.73</c:v>
                </c:pt>
                <c:pt idx="2">
                  <c:v>15.24</c:v>
                </c:pt>
                <c:pt idx="3">
                  <c:v>25.06</c:v>
                </c:pt>
                <c:pt idx="4">
                  <c:v>18.309999999999999</c:v>
                </c:pt>
              </c:numCache>
            </c:numRef>
          </c:val>
          <c:smooth val="0"/>
          <c:extLst>
            <c:ext xmlns:c16="http://schemas.microsoft.com/office/drawing/2014/chart" uri="{C3380CC4-5D6E-409C-BE32-E72D297353CC}">
              <c16:uniqueId val="{00000001-D71A-4CB6-9903-88DBE16AEF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62.94</c:v>
                </c:pt>
                <c:pt idx="1">
                  <c:v>70.989999999999995</c:v>
                </c:pt>
                <c:pt idx="2">
                  <c:v>63.95</c:v>
                </c:pt>
                <c:pt idx="3">
                  <c:v>81.239999999999995</c:v>
                </c:pt>
                <c:pt idx="4">
                  <c:v>81.56</c:v>
                </c:pt>
              </c:numCache>
            </c:numRef>
          </c:val>
          <c:extLst>
            <c:ext xmlns:c16="http://schemas.microsoft.com/office/drawing/2014/chart" uri="{C3380CC4-5D6E-409C-BE32-E72D297353CC}">
              <c16:uniqueId val="{00000000-4A97-4119-A5C3-0BD62B5207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116</c:v>
                </c:pt>
                <c:pt idx="2">
                  <c:v>132.63999999999999</c:v>
                </c:pt>
                <c:pt idx="3">
                  <c:v>134.22</c:v>
                </c:pt>
                <c:pt idx="4">
                  <c:v>146.79</c:v>
                </c:pt>
              </c:numCache>
            </c:numRef>
          </c:val>
          <c:smooth val="0"/>
          <c:extLst>
            <c:ext xmlns:c16="http://schemas.microsoft.com/office/drawing/2014/chart" uri="{C3380CC4-5D6E-409C-BE32-E72D297353CC}">
              <c16:uniqueId val="{00000001-4A97-4119-A5C3-0BD62B5207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1467.37</c:v>
                </c:pt>
                <c:pt idx="1">
                  <c:v>1423.66</c:v>
                </c:pt>
                <c:pt idx="2">
                  <c:v>1448.02</c:v>
                </c:pt>
                <c:pt idx="3">
                  <c:v>1532.87</c:v>
                </c:pt>
                <c:pt idx="4">
                  <c:v>1502</c:v>
                </c:pt>
              </c:numCache>
            </c:numRef>
          </c:val>
          <c:extLst>
            <c:ext xmlns:c16="http://schemas.microsoft.com/office/drawing/2014/chart" uri="{C3380CC4-5D6E-409C-BE32-E72D297353CC}">
              <c16:uniqueId val="{00000000-9995-41F3-8201-C1E190824F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1471.36</c:v>
                </c:pt>
                <c:pt idx="2">
                  <c:v>1495.64</c:v>
                </c:pt>
                <c:pt idx="3">
                  <c:v>1331.83</c:v>
                </c:pt>
                <c:pt idx="4">
                  <c:v>1124.56</c:v>
                </c:pt>
              </c:numCache>
            </c:numRef>
          </c:val>
          <c:smooth val="0"/>
          <c:extLst>
            <c:ext xmlns:c16="http://schemas.microsoft.com/office/drawing/2014/chart" uri="{C3380CC4-5D6E-409C-BE32-E72D297353CC}">
              <c16:uniqueId val="{00000001-9995-41F3-8201-C1E190824F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36.159999999999997</c:v>
                </c:pt>
                <c:pt idx="1">
                  <c:v>35.340000000000003</c:v>
                </c:pt>
                <c:pt idx="2">
                  <c:v>33.369999999999997</c:v>
                </c:pt>
                <c:pt idx="3">
                  <c:v>30.11</c:v>
                </c:pt>
                <c:pt idx="4">
                  <c:v>31.05</c:v>
                </c:pt>
              </c:numCache>
            </c:numRef>
          </c:val>
          <c:extLst>
            <c:ext xmlns:c16="http://schemas.microsoft.com/office/drawing/2014/chart" uri="{C3380CC4-5D6E-409C-BE32-E72D297353CC}">
              <c16:uniqueId val="{00000000-6593-425E-AC31-0329DBC9DA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51.76</c:v>
                </c:pt>
                <c:pt idx="2">
                  <c:v>46.15</c:v>
                </c:pt>
                <c:pt idx="3">
                  <c:v>47.78</c:v>
                </c:pt>
                <c:pt idx="4">
                  <c:v>53.53</c:v>
                </c:pt>
              </c:numCache>
            </c:numRef>
          </c:val>
          <c:smooth val="0"/>
          <c:extLst>
            <c:ext xmlns:c16="http://schemas.microsoft.com/office/drawing/2014/chart" uri="{C3380CC4-5D6E-409C-BE32-E72D297353CC}">
              <c16:uniqueId val="{00000001-6593-425E-AC31-0329DBC9DA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463.13</c:v>
                </c:pt>
                <c:pt idx="1">
                  <c:v>473.73</c:v>
                </c:pt>
                <c:pt idx="2">
                  <c:v>502.76</c:v>
                </c:pt>
                <c:pt idx="3">
                  <c:v>557.52</c:v>
                </c:pt>
                <c:pt idx="4">
                  <c:v>541.92999999999995</c:v>
                </c:pt>
              </c:numCache>
            </c:numRef>
          </c:val>
          <c:extLst>
            <c:ext xmlns:c16="http://schemas.microsoft.com/office/drawing/2014/chart" uri="{C3380CC4-5D6E-409C-BE32-E72D297353CC}">
              <c16:uniqueId val="{00000000-EFA3-4BF7-8F84-C1F217BF52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276.18</c:v>
                </c:pt>
                <c:pt idx="2">
                  <c:v>315.83</c:v>
                </c:pt>
                <c:pt idx="3">
                  <c:v>319.76</c:v>
                </c:pt>
                <c:pt idx="4">
                  <c:v>236.73</c:v>
                </c:pt>
              </c:numCache>
            </c:numRef>
          </c:val>
          <c:smooth val="0"/>
          <c:extLst>
            <c:ext xmlns:c16="http://schemas.microsoft.com/office/drawing/2014/chart" uri="{C3380CC4-5D6E-409C-BE32-E72D297353CC}">
              <c16:uniqueId val="{00000001-EFA3-4BF7-8F84-C1F217BF52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3" zoomScaleNormal="100" workbookViewId="0">
      <selection activeCell="AV58" sqref="AV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長岡市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255261</v>
      </c>
      <c r="AM8" s="44"/>
      <c r="AN8" s="44"/>
      <c r="AO8" s="44"/>
      <c r="AP8" s="44"/>
      <c r="AQ8" s="44"/>
      <c r="AR8" s="44"/>
      <c r="AS8" s="44"/>
      <c r="AT8" s="45">
        <f>データ!$S$6</f>
        <v>891.05</v>
      </c>
      <c r="AU8" s="46"/>
      <c r="AV8" s="46"/>
      <c r="AW8" s="46"/>
      <c r="AX8" s="46"/>
      <c r="AY8" s="46"/>
      <c r="AZ8" s="46"/>
      <c r="BA8" s="46"/>
      <c r="BB8" s="47">
        <f>データ!$T$6</f>
        <v>286.47000000000003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60.26</v>
      </c>
      <c r="J10" s="46"/>
      <c r="K10" s="46"/>
      <c r="L10" s="46"/>
      <c r="M10" s="46"/>
      <c r="N10" s="46"/>
      <c r="O10" s="80"/>
      <c r="P10" s="47">
        <f>データ!$P$6</f>
        <v>2.17</v>
      </c>
      <c r="Q10" s="47"/>
      <c r="R10" s="47"/>
      <c r="S10" s="47"/>
      <c r="T10" s="47"/>
      <c r="U10" s="47"/>
      <c r="V10" s="47"/>
      <c r="W10" s="44">
        <f>データ!$Q$6</f>
        <v>3003</v>
      </c>
      <c r="X10" s="44"/>
      <c r="Y10" s="44"/>
      <c r="Z10" s="44"/>
      <c r="AA10" s="44"/>
      <c r="AB10" s="44"/>
      <c r="AC10" s="44"/>
      <c r="AD10" s="2"/>
      <c r="AE10" s="2"/>
      <c r="AF10" s="2"/>
      <c r="AG10" s="2"/>
      <c r="AH10" s="2"/>
      <c r="AI10" s="2"/>
      <c r="AJ10" s="2"/>
      <c r="AK10" s="2"/>
      <c r="AL10" s="44">
        <f>データ!$U$6</f>
        <v>5517</v>
      </c>
      <c r="AM10" s="44"/>
      <c r="AN10" s="44"/>
      <c r="AO10" s="44"/>
      <c r="AP10" s="44"/>
      <c r="AQ10" s="44"/>
      <c r="AR10" s="44"/>
      <c r="AS10" s="44"/>
      <c r="AT10" s="45">
        <f>データ!$V$6</f>
        <v>23.41</v>
      </c>
      <c r="AU10" s="46"/>
      <c r="AV10" s="46"/>
      <c r="AW10" s="46"/>
      <c r="AX10" s="46"/>
      <c r="AY10" s="46"/>
      <c r="AZ10" s="46"/>
      <c r="BA10" s="46"/>
      <c r="BB10" s="47">
        <f>データ!$W$6</f>
        <v>235.67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N3538Qg0UscYYSqwpP+lar3NZbeqgMVtrW3nRrpuUMhSUhZTK3Cilg34BpxpmXkl3xoG1ANsN5SAadUYzEM6yw==" saltValue="BxWPEFtuJbcMYu6SMOlr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152021</v>
      </c>
      <c r="D6" s="20">
        <f t="shared" si="3"/>
        <v>46</v>
      </c>
      <c r="E6" s="20">
        <f t="shared" si="3"/>
        <v>1</v>
      </c>
      <c r="F6" s="20">
        <f t="shared" si="3"/>
        <v>0</v>
      </c>
      <c r="G6" s="20">
        <f t="shared" si="3"/>
        <v>5</v>
      </c>
      <c r="H6" s="20" t="str">
        <f t="shared" si="3"/>
        <v>新潟県　長岡市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60.26</v>
      </c>
      <c r="P6" s="21">
        <f t="shared" si="3"/>
        <v>2.17</v>
      </c>
      <c r="Q6" s="21">
        <f t="shared" si="3"/>
        <v>3003</v>
      </c>
      <c r="R6" s="21">
        <f t="shared" si="3"/>
        <v>255261</v>
      </c>
      <c r="S6" s="21">
        <f t="shared" si="3"/>
        <v>891.05</v>
      </c>
      <c r="T6" s="21">
        <f t="shared" si="3"/>
        <v>286.47000000000003</v>
      </c>
      <c r="U6" s="21">
        <f t="shared" si="3"/>
        <v>5517</v>
      </c>
      <c r="V6" s="21">
        <f t="shared" si="3"/>
        <v>23.41</v>
      </c>
      <c r="W6" s="21">
        <f t="shared" si="3"/>
        <v>235.67</v>
      </c>
      <c r="X6" s="22">
        <f>IF(X7="",NA(),X7)</f>
        <v>108.77</v>
      </c>
      <c r="Y6" s="22">
        <f t="shared" ref="Y6:AG6" si="4">IF(Y7="",NA(),Y7)</f>
        <v>108.63</v>
      </c>
      <c r="Z6" s="22">
        <f t="shared" si="4"/>
        <v>107.01</v>
      </c>
      <c r="AA6" s="22">
        <f t="shared" si="4"/>
        <v>108.52</v>
      </c>
      <c r="AB6" s="22">
        <f t="shared" si="4"/>
        <v>113.19</v>
      </c>
      <c r="AC6" s="22">
        <f t="shared" si="4"/>
        <v>103.57</v>
      </c>
      <c r="AD6" s="22">
        <f t="shared" si="4"/>
        <v>100.97</v>
      </c>
      <c r="AE6" s="22">
        <f t="shared" si="4"/>
        <v>101.68</v>
      </c>
      <c r="AF6" s="22">
        <f t="shared" si="4"/>
        <v>97.35</v>
      </c>
      <c r="AG6" s="22">
        <f t="shared" si="4"/>
        <v>100.59</v>
      </c>
      <c r="AH6" s="21" t="str">
        <f>IF(AH7="","",IF(AH7="-","【-】","【"&amp;SUBSTITUTE(TEXT(AH7,"#,##0.00"),"-","△")&amp;"】"))</f>
        <v>【102.02】</v>
      </c>
      <c r="AI6" s="21">
        <f>IF(AI7="",NA(),AI7)</f>
        <v>0</v>
      </c>
      <c r="AJ6" s="21">
        <f t="shared" ref="AJ6:AR6" si="5">IF(AJ7="",NA(),AJ7)</f>
        <v>0</v>
      </c>
      <c r="AK6" s="21">
        <f t="shared" si="5"/>
        <v>0</v>
      </c>
      <c r="AL6" s="21">
        <f t="shared" si="5"/>
        <v>0</v>
      </c>
      <c r="AM6" s="21">
        <f t="shared" si="5"/>
        <v>0</v>
      </c>
      <c r="AN6" s="22">
        <f t="shared" si="5"/>
        <v>5.78</v>
      </c>
      <c r="AO6" s="22">
        <f t="shared" si="5"/>
        <v>8.73</v>
      </c>
      <c r="AP6" s="22">
        <f t="shared" si="5"/>
        <v>15.24</v>
      </c>
      <c r="AQ6" s="22">
        <f t="shared" si="5"/>
        <v>25.06</v>
      </c>
      <c r="AR6" s="22">
        <f t="shared" si="5"/>
        <v>18.309999999999999</v>
      </c>
      <c r="AS6" s="21" t="str">
        <f>IF(AS7="","",IF(AS7="-","【-】","【"&amp;SUBSTITUTE(TEXT(AS7,"#,##0.00"),"-","△")&amp;"】"))</f>
        <v>【26.96】</v>
      </c>
      <c r="AT6" s="22">
        <f>IF(AT7="",NA(),AT7)</f>
        <v>62.94</v>
      </c>
      <c r="AU6" s="22">
        <f t="shared" ref="AU6:BC6" si="6">IF(AU7="",NA(),AU7)</f>
        <v>70.989999999999995</v>
      </c>
      <c r="AV6" s="22">
        <f t="shared" si="6"/>
        <v>63.95</v>
      </c>
      <c r="AW6" s="22">
        <f t="shared" si="6"/>
        <v>81.239999999999995</v>
      </c>
      <c r="AX6" s="22">
        <f t="shared" si="6"/>
        <v>81.56</v>
      </c>
      <c r="AY6" s="22">
        <f t="shared" si="6"/>
        <v>92.24</v>
      </c>
      <c r="AZ6" s="22">
        <f t="shared" si="6"/>
        <v>116</v>
      </c>
      <c r="BA6" s="22">
        <f t="shared" si="6"/>
        <v>132.63999999999999</v>
      </c>
      <c r="BB6" s="22">
        <f t="shared" si="6"/>
        <v>134.22</v>
      </c>
      <c r="BC6" s="22">
        <f t="shared" si="6"/>
        <v>146.79</v>
      </c>
      <c r="BD6" s="21" t="str">
        <f>IF(BD7="","",IF(BD7="-","【-】","【"&amp;SUBSTITUTE(TEXT(BD7,"#,##0.00"),"-","△")&amp;"】"))</f>
        <v>【142.39】</v>
      </c>
      <c r="BE6" s="22">
        <f>IF(BE7="",NA(),BE7)</f>
        <v>1467.37</v>
      </c>
      <c r="BF6" s="22">
        <f t="shared" ref="BF6:BN6" si="7">IF(BF7="",NA(),BF7)</f>
        <v>1423.66</v>
      </c>
      <c r="BG6" s="22">
        <f t="shared" si="7"/>
        <v>1448.02</v>
      </c>
      <c r="BH6" s="22">
        <f t="shared" si="7"/>
        <v>1532.87</v>
      </c>
      <c r="BI6" s="22">
        <f t="shared" si="7"/>
        <v>1502</v>
      </c>
      <c r="BJ6" s="22">
        <f t="shared" si="7"/>
        <v>1546.97</v>
      </c>
      <c r="BK6" s="22">
        <f t="shared" si="7"/>
        <v>1471.36</v>
      </c>
      <c r="BL6" s="22">
        <f t="shared" si="7"/>
        <v>1495.64</v>
      </c>
      <c r="BM6" s="22">
        <f t="shared" si="7"/>
        <v>1331.83</v>
      </c>
      <c r="BN6" s="22">
        <f t="shared" si="7"/>
        <v>1124.56</v>
      </c>
      <c r="BO6" s="21" t="str">
        <f>IF(BO7="","",IF(BO7="-","【-】","【"&amp;SUBSTITUTE(TEXT(BO7,"#,##0.00"),"-","△")&amp;"】"))</f>
        <v>【1,043.36】</v>
      </c>
      <c r="BP6" s="22">
        <f>IF(BP7="",NA(),BP7)</f>
        <v>36.159999999999997</v>
      </c>
      <c r="BQ6" s="22">
        <f t="shared" ref="BQ6:BY6" si="8">IF(BQ7="",NA(),BQ7)</f>
        <v>35.340000000000003</v>
      </c>
      <c r="BR6" s="22">
        <f t="shared" si="8"/>
        <v>33.369999999999997</v>
      </c>
      <c r="BS6" s="22">
        <f t="shared" si="8"/>
        <v>30.11</v>
      </c>
      <c r="BT6" s="22">
        <f t="shared" si="8"/>
        <v>31.05</v>
      </c>
      <c r="BU6" s="22">
        <f t="shared" si="8"/>
        <v>51.1</v>
      </c>
      <c r="BV6" s="22">
        <f t="shared" si="8"/>
        <v>51.76</v>
      </c>
      <c r="BW6" s="22">
        <f t="shared" si="8"/>
        <v>46.15</v>
      </c>
      <c r="BX6" s="22">
        <f t="shared" si="8"/>
        <v>47.78</v>
      </c>
      <c r="BY6" s="22">
        <f t="shared" si="8"/>
        <v>53.53</v>
      </c>
      <c r="BZ6" s="21" t="str">
        <f>IF(BZ7="","",IF(BZ7="-","【-】","【"&amp;SUBSTITUTE(TEXT(BZ7,"#,##0.00"),"-","△")&amp;"】"))</f>
        <v>【56.19】</v>
      </c>
      <c r="CA6" s="22">
        <f>IF(CA7="",NA(),CA7)</f>
        <v>463.13</v>
      </c>
      <c r="CB6" s="22">
        <f t="shared" ref="CB6:CJ6" si="9">IF(CB7="",NA(),CB7)</f>
        <v>473.73</v>
      </c>
      <c r="CC6" s="22">
        <f t="shared" si="9"/>
        <v>502.76</v>
      </c>
      <c r="CD6" s="22">
        <f t="shared" si="9"/>
        <v>557.52</v>
      </c>
      <c r="CE6" s="22">
        <f t="shared" si="9"/>
        <v>541.92999999999995</v>
      </c>
      <c r="CF6" s="22">
        <f t="shared" si="9"/>
        <v>269.64</v>
      </c>
      <c r="CG6" s="22">
        <f t="shared" si="9"/>
        <v>276.18</v>
      </c>
      <c r="CH6" s="22">
        <f t="shared" si="9"/>
        <v>315.83</v>
      </c>
      <c r="CI6" s="22">
        <f t="shared" si="9"/>
        <v>319.76</v>
      </c>
      <c r="CJ6" s="22">
        <f t="shared" si="9"/>
        <v>236.73</v>
      </c>
      <c r="CK6" s="21" t="str">
        <f>IF(CK7="","",IF(CK7="-","【-】","【"&amp;SUBSTITUTE(TEXT(CK7,"#,##0.00"),"-","△")&amp;"】"))</f>
        <v>【285.60】</v>
      </c>
      <c r="CL6" s="22">
        <f>IF(CL7="",NA(),CL7)</f>
        <v>46.49</v>
      </c>
      <c r="CM6" s="22">
        <f t="shared" ref="CM6:CU6" si="10">IF(CM7="",NA(),CM7)</f>
        <v>44.55</v>
      </c>
      <c r="CN6" s="22">
        <f t="shared" si="10"/>
        <v>45.4</v>
      </c>
      <c r="CO6" s="22">
        <f t="shared" si="10"/>
        <v>44.47</v>
      </c>
      <c r="CP6" s="22">
        <f t="shared" si="10"/>
        <v>44.71</v>
      </c>
      <c r="CQ6" s="22">
        <f t="shared" si="10"/>
        <v>54.14</v>
      </c>
      <c r="CR6" s="22">
        <f t="shared" si="10"/>
        <v>53.79</v>
      </c>
      <c r="CS6" s="22">
        <f t="shared" si="10"/>
        <v>56.4</v>
      </c>
      <c r="CT6" s="22">
        <f t="shared" si="10"/>
        <v>54.97</v>
      </c>
      <c r="CU6" s="22">
        <f t="shared" si="10"/>
        <v>56.35</v>
      </c>
      <c r="CV6" s="21" t="str">
        <f>IF(CV7="","",IF(CV7="-","【-】","【"&amp;SUBSTITUTE(TEXT(CV7,"#,##0.00"),"-","△")&amp;"】"))</f>
        <v>【48.33】</v>
      </c>
      <c r="CW6" s="22">
        <f>IF(CW7="",NA(),CW7)</f>
        <v>80.290000000000006</v>
      </c>
      <c r="CX6" s="22">
        <f t="shared" ref="CX6:DF6" si="11">IF(CX7="",NA(),CX7)</f>
        <v>84.18</v>
      </c>
      <c r="CY6" s="22">
        <f t="shared" si="11"/>
        <v>80.489999999999995</v>
      </c>
      <c r="CZ6" s="22">
        <f t="shared" si="11"/>
        <v>80.86</v>
      </c>
      <c r="DA6" s="22">
        <f t="shared" si="11"/>
        <v>79.42</v>
      </c>
      <c r="DB6" s="22">
        <f t="shared" si="11"/>
        <v>76.239999999999995</v>
      </c>
      <c r="DC6" s="22">
        <f t="shared" si="11"/>
        <v>73.81</v>
      </c>
      <c r="DD6" s="22">
        <f t="shared" si="11"/>
        <v>73.099999999999994</v>
      </c>
      <c r="DE6" s="22">
        <f t="shared" si="11"/>
        <v>71.36</v>
      </c>
      <c r="DF6" s="22">
        <f t="shared" si="11"/>
        <v>69.33</v>
      </c>
      <c r="DG6" s="21" t="str">
        <f>IF(DG7="","",IF(DG7="-","【-】","【"&amp;SUBSTITUTE(TEXT(DG7,"#,##0.00"),"-","△")&amp;"】"))</f>
        <v>【70.34】</v>
      </c>
      <c r="DH6" s="22">
        <f>IF(DH7="",NA(),DH7)</f>
        <v>53.04</v>
      </c>
      <c r="DI6" s="22">
        <f t="shared" ref="DI6:DQ6" si="12">IF(DI7="",NA(),DI7)</f>
        <v>54.69</v>
      </c>
      <c r="DJ6" s="22">
        <f t="shared" si="12"/>
        <v>55.23</v>
      </c>
      <c r="DK6" s="22">
        <f t="shared" si="12"/>
        <v>55.79</v>
      </c>
      <c r="DL6" s="22">
        <f t="shared" si="12"/>
        <v>57.1</v>
      </c>
      <c r="DM6" s="22">
        <f t="shared" si="12"/>
        <v>31.44</v>
      </c>
      <c r="DN6" s="22">
        <f t="shared" si="12"/>
        <v>35.43</v>
      </c>
      <c r="DO6" s="22">
        <f t="shared" si="12"/>
        <v>41.69</v>
      </c>
      <c r="DP6" s="22">
        <f t="shared" si="12"/>
        <v>45.06</v>
      </c>
      <c r="DQ6" s="22">
        <f t="shared" si="12"/>
        <v>37.619999999999997</v>
      </c>
      <c r="DR6" s="21" t="str">
        <f>IF(DR7="","",IF(DR7="-","【-】","【"&amp;SUBSTITUTE(TEXT(DR7,"#,##0.00"),"-","△")&amp;"】"))</f>
        <v>【35.50】</v>
      </c>
      <c r="DS6" s="22">
        <f>IF(DS7="",NA(),DS7)</f>
        <v>9.23</v>
      </c>
      <c r="DT6" s="22">
        <f t="shared" ref="DT6:EB6" si="13">IF(DT7="",NA(),DT7)</f>
        <v>10.19</v>
      </c>
      <c r="DU6" s="22">
        <f t="shared" si="13"/>
        <v>10.52</v>
      </c>
      <c r="DV6" s="22">
        <f t="shared" si="13"/>
        <v>10.18</v>
      </c>
      <c r="DW6" s="22">
        <f t="shared" si="13"/>
        <v>11.02</v>
      </c>
      <c r="DX6" s="22">
        <f t="shared" si="13"/>
        <v>10.78</v>
      </c>
      <c r="DY6" s="22">
        <f t="shared" si="13"/>
        <v>11.16</v>
      </c>
      <c r="DZ6" s="22">
        <f t="shared" si="13"/>
        <v>14.82</v>
      </c>
      <c r="EA6" s="22">
        <f t="shared" si="13"/>
        <v>17.05</v>
      </c>
      <c r="EB6" s="22">
        <f t="shared" si="13"/>
        <v>15.2</v>
      </c>
      <c r="EC6" s="21" t="str">
        <f>IF(EC7="","",IF(EC7="-","【-】","【"&amp;SUBSTITUTE(TEXT(EC7,"#,##0.00"),"-","△")&amp;"】"))</f>
        <v>【16.16】</v>
      </c>
      <c r="ED6" s="22">
        <f>IF(ED7="",NA(),ED7)</f>
        <v>0.23</v>
      </c>
      <c r="EE6" s="22">
        <f t="shared" ref="EE6:EM6" si="14">IF(EE7="",NA(),EE7)</f>
        <v>0.26</v>
      </c>
      <c r="EF6" s="22">
        <f t="shared" si="14"/>
        <v>0.21</v>
      </c>
      <c r="EG6" s="22">
        <f t="shared" si="14"/>
        <v>0.8</v>
      </c>
      <c r="EH6" s="22">
        <f t="shared" si="14"/>
        <v>0.33</v>
      </c>
      <c r="EI6" s="22">
        <f t="shared" si="14"/>
        <v>0.26</v>
      </c>
      <c r="EJ6" s="22">
        <f t="shared" si="14"/>
        <v>0.28999999999999998</v>
      </c>
      <c r="EK6" s="22">
        <f t="shared" si="14"/>
        <v>1.8</v>
      </c>
      <c r="EL6" s="22">
        <f t="shared" si="14"/>
        <v>0.28999999999999998</v>
      </c>
      <c r="EM6" s="22">
        <f t="shared" si="14"/>
        <v>0.17</v>
      </c>
      <c r="EN6" s="21" t="str">
        <f>IF(EN7="","",IF(EN7="-","【-】","【"&amp;SUBSTITUTE(TEXT(EN7,"#,##0.00"),"-","△")&amp;"】"))</f>
        <v>【0.28】</v>
      </c>
    </row>
    <row r="7" spans="1:144" s="23" customFormat="1" x14ac:dyDescent="0.15">
      <c r="A7" s="15"/>
      <c r="B7" s="24">
        <v>2024</v>
      </c>
      <c r="C7" s="24">
        <v>152021</v>
      </c>
      <c r="D7" s="24">
        <v>46</v>
      </c>
      <c r="E7" s="24">
        <v>1</v>
      </c>
      <c r="F7" s="24">
        <v>0</v>
      </c>
      <c r="G7" s="24">
        <v>5</v>
      </c>
      <c r="H7" s="24" t="s">
        <v>93</v>
      </c>
      <c r="I7" s="24" t="s">
        <v>94</v>
      </c>
      <c r="J7" s="24" t="s">
        <v>95</v>
      </c>
      <c r="K7" s="24" t="s">
        <v>96</v>
      </c>
      <c r="L7" s="24" t="s">
        <v>97</v>
      </c>
      <c r="M7" s="24" t="s">
        <v>98</v>
      </c>
      <c r="N7" s="25" t="s">
        <v>99</v>
      </c>
      <c r="O7" s="25">
        <v>60.26</v>
      </c>
      <c r="P7" s="25">
        <v>2.17</v>
      </c>
      <c r="Q7" s="25">
        <v>3003</v>
      </c>
      <c r="R7" s="25">
        <v>255261</v>
      </c>
      <c r="S7" s="25">
        <v>891.05</v>
      </c>
      <c r="T7" s="25">
        <v>286.47000000000003</v>
      </c>
      <c r="U7" s="25">
        <v>5517</v>
      </c>
      <c r="V7" s="25">
        <v>23.41</v>
      </c>
      <c r="W7" s="25">
        <v>235.67</v>
      </c>
      <c r="X7" s="25">
        <v>108.77</v>
      </c>
      <c r="Y7" s="25">
        <v>108.63</v>
      </c>
      <c r="Z7" s="25">
        <v>107.01</v>
      </c>
      <c r="AA7" s="25">
        <v>108.52</v>
      </c>
      <c r="AB7" s="25">
        <v>113.19</v>
      </c>
      <c r="AC7" s="25">
        <v>103.57</v>
      </c>
      <c r="AD7" s="25">
        <v>100.97</v>
      </c>
      <c r="AE7" s="25">
        <v>101.68</v>
      </c>
      <c r="AF7" s="25">
        <v>97.35</v>
      </c>
      <c r="AG7" s="25">
        <v>100.59</v>
      </c>
      <c r="AH7" s="25">
        <v>102.02</v>
      </c>
      <c r="AI7" s="25">
        <v>0</v>
      </c>
      <c r="AJ7" s="25">
        <v>0</v>
      </c>
      <c r="AK7" s="25">
        <v>0</v>
      </c>
      <c r="AL7" s="25">
        <v>0</v>
      </c>
      <c r="AM7" s="25">
        <v>0</v>
      </c>
      <c r="AN7" s="25">
        <v>5.78</v>
      </c>
      <c r="AO7" s="25">
        <v>8.73</v>
      </c>
      <c r="AP7" s="25">
        <v>15.24</v>
      </c>
      <c r="AQ7" s="25">
        <v>25.06</v>
      </c>
      <c r="AR7" s="25">
        <v>18.309999999999999</v>
      </c>
      <c r="AS7" s="25">
        <v>26.96</v>
      </c>
      <c r="AT7" s="25">
        <v>62.94</v>
      </c>
      <c r="AU7" s="25">
        <v>70.989999999999995</v>
      </c>
      <c r="AV7" s="25">
        <v>63.95</v>
      </c>
      <c r="AW7" s="25">
        <v>81.239999999999995</v>
      </c>
      <c r="AX7" s="25">
        <v>81.56</v>
      </c>
      <c r="AY7" s="25">
        <v>92.24</v>
      </c>
      <c r="AZ7" s="25">
        <v>116</v>
      </c>
      <c r="BA7" s="25">
        <v>132.63999999999999</v>
      </c>
      <c r="BB7" s="25">
        <v>134.22</v>
      </c>
      <c r="BC7" s="25">
        <v>146.79</v>
      </c>
      <c r="BD7" s="25">
        <v>142.38999999999999</v>
      </c>
      <c r="BE7" s="25">
        <v>1467.37</v>
      </c>
      <c r="BF7" s="25">
        <v>1423.66</v>
      </c>
      <c r="BG7" s="25">
        <v>1448.02</v>
      </c>
      <c r="BH7" s="25">
        <v>1532.87</v>
      </c>
      <c r="BI7" s="25">
        <v>1502</v>
      </c>
      <c r="BJ7" s="25">
        <v>1546.97</v>
      </c>
      <c r="BK7" s="25">
        <v>1471.36</v>
      </c>
      <c r="BL7" s="25">
        <v>1495.64</v>
      </c>
      <c r="BM7" s="25">
        <v>1331.83</v>
      </c>
      <c r="BN7" s="25">
        <v>1124.56</v>
      </c>
      <c r="BO7" s="25">
        <v>1043.3599999999999</v>
      </c>
      <c r="BP7" s="25">
        <v>36.159999999999997</v>
      </c>
      <c r="BQ7" s="25">
        <v>35.340000000000003</v>
      </c>
      <c r="BR7" s="25">
        <v>33.369999999999997</v>
      </c>
      <c r="BS7" s="25">
        <v>30.11</v>
      </c>
      <c r="BT7" s="25">
        <v>31.05</v>
      </c>
      <c r="BU7" s="25">
        <v>51.1</v>
      </c>
      <c r="BV7" s="25">
        <v>51.76</v>
      </c>
      <c r="BW7" s="25">
        <v>46.15</v>
      </c>
      <c r="BX7" s="25">
        <v>47.78</v>
      </c>
      <c r="BY7" s="25">
        <v>53.53</v>
      </c>
      <c r="BZ7" s="25">
        <v>56.19</v>
      </c>
      <c r="CA7" s="25">
        <v>463.13</v>
      </c>
      <c r="CB7" s="25">
        <v>473.73</v>
      </c>
      <c r="CC7" s="25">
        <v>502.76</v>
      </c>
      <c r="CD7" s="25">
        <v>557.52</v>
      </c>
      <c r="CE7" s="25">
        <v>541.92999999999995</v>
      </c>
      <c r="CF7" s="25">
        <v>269.64</v>
      </c>
      <c r="CG7" s="25">
        <v>276.18</v>
      </c>
      <c r="CH7" s="25">
        <v>315.83</v>
      </c>
      <c r="CI7" s="25">
        <v>319.76</v>
      </c>
      <c r="CJ7" s="25">
        <v>236.73</v>
      </c>
      <c r="CK7" s="25">
        <v>285.60000000000002</v>
      </c>
      <c r="CL7" s="25">
        <v>46.49</v>
      </c>
      <c r="CM7" s="25">
        <v>44.55</v>
      </c>
      <c r="CN7" s="25">
        <v>45.4</v>
      </c>
      <c r="CO7" s="25">
        <v>44.47</v>
      </c>
      <c r="CP7" s="25">
        <v>44.71</v>
      </c>
      <c r="CQ7" s="25">
        <v>54.14</v>
      </c>
      <c r="CR7" s="25">
        <v>53.79</v>
      </c>
      <c r="CS7" s="25">
        <v>56.4</v>
      </c>
      <c r="CT7" s="25">
        <v>54.97</v>
      </c>
      <c r="CU7" s="25">
        <v>56.35</v>
      </c>
      <c r="CV7" s="25">
        <v>48.33</v>
      </c>
      <c r="CW7" s="25">
        <v>80.290000000000006</v>
      </c>
      <c r="CX7" s="25">
        <v>84.18</v>
      </c>
      <c r="CY7" s="25">
        <v>80.489999999999995</v>
      </c>
      <c r="CZ7" s="25">
        <v>80.86</v>
      </c>
      <c r="DA7" s="25">
        <v>79.42</v>
      </c>
      <c r="DB7" s="25">
        <v>76.239999999999995</v>
      </c>
      <c r="DC7" s="25">
        <v>73.81</v>
      </c>
      <c r="DD7" s="25">
        <v>73.099999999999994</v>
      </c>
      <c r="DE7" s="25">
        <v>71.36</v>
      </c>
      <c r="DF7" s="25">
        <v>69.33</v>
      </c>
      <c r="DG7" s="25">
        <v>70.34</v>
      </c>
      <c r="DH7" s="25">
        <v>53.04</v>
      </c>
      <c r="DI7" s="25">
        <v>54.69</v>
      </c>
      <c r="DJ7" s="25">
        <v>55.23</v>
      </c>
      <c r="DK7" s="25">
        <v>55.79</v>
      </c>
      <c r="DL7" s="25">
        <v>57.1</v>
      </c>
      <c r="DM7" s="25">
        <v>31.44</v>
      </c>
      <c r="DN7" s="25">
        <v>35.43</v>
      </c>
      <c r="DO7" s="25">
        <v>41.69</v>
      </c>
      <c r="DP7" s="25">
        <v>45.06</v>
      </c>
      <c r="DQ7" s="25">
        <v>37.619999999999997</v>
      </c>
      <c r="DR7" s="25">
        <v>35.5</v>
      </c>
      <c r="DS7" s="25">
        <v>9.23</v>
      </c>
      <c r="DT7" s="25">
        <v>10.19</v>
      </c>
      <c r="DU7" s="25">
        <v>10.52</v>
      </c>
      <c r="DV7" s="25">
        <v>10.18</v>
      </c>
      <c r="DW7" s="25">
        <v>11.02</v>
      </c>
      <c r="DX7" s="25">
        <v>10.78</v>
      </c>
      <c r="DY7" s="25">
        <v>11.16</v>
      </c>
      <c r="DZ7" s="25">
        <v>14.82</v>
      </c>
      <c r="EA7" s="25">
        <v>17.05</v>
      </c>
      <c r="EB7" s="25">
        <v>15.2</v>
      </c>
      <c r="EC7" s="25">
        <v>16.16</v>
      </c>
      <c r="ED7" s="25">
        <v>0.23</v>
      </c>
      <c r="EE7" s="25">
        <v>0.26</v>
      </c>
      <c r="EF7" s="25">
        <v>0.21</v>
      </c>
      <c r="EG7" s="25">
        <v>0.8</v>
      </c>
      <c r="EH7" s="25">
        <v>0.33</v>
      </c>
      <c r="EI7" s="25">
        <v>0.26</v>
      </c>
      <c r="EJ7" s="25">
        <v>0.28999999999999998</v>
      </c>
      <c r="EK7" s="25">
        <v>1.8</v>
      </c>
      <c r="EL7" s="25">
        <v>0.28999999999999998</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