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目次" sheetId="25" r:id="rId1"/>
    <sheet name="12-1" sheetId="3" r:id="rId2"/>
    <sheet name="12-2" sheetId="4" r:id="rId3"/>
    <sheet name="12-3" sheetId="5" r:id="rId4"/>
    <sheet name="12-4" sheetId="6" r:id="rId5"/>
    <sheet name="12-5" sheetId="7" r:id="rId6"/>
    <sheet name="12-6" sheetId="8" r:id="rId7"/>
    <sheet name="12-7" sheetId="9" r:id="rId8"/>
    <sheet name="12-8" sheetId="10" r:id="rId9"/>
    <sheet name="12-9" sheetId="11" r:id="rId10"/>
    <sheet name="12-10" sheetId="2" r:id="rId11"/>
    <sheet name="12-11" sheetId="24" r:id="rId12"/>
    <sheet name="12-12" sheetId="16" r:id="rId13"/>
    <sheet name="12-13" sheetId="15" r:id="rId14"/>
    <sheet name="12-14" sheetId="14" r:id="rId15"/>
    <sheet name="12-15" sheetId="13" r:id="rId16"/>
    <sheet name="12-16" sheetId="12" r:id="rId17"/>
    <sheet name="12-17" sheetId="21" r:id="rId18"/>
    <sheet name="12-18" sheetId="20" r:id="rId19"/>
    <sheet name="12-19" sheetId="18" r:id="rId20"/>
    <sheet name="12-20" sheetId="17" r:id="rId21"/>
    <sheet name="12-21" sheetId="30" r:id="rId22"/>
    <sheet name="12-22" sheetId="31" r:id="rId23"/>
    <sheet name="12-23" sheetId="35" r:id="rId24"/>
    <sheet name="12-24" sheetId="32" r:id="rId25"/>
    <sheet name="12-25" sheetId="33" r:id="rId26"/>
    <sheet name="12-26" sheetId="34" r:id="rId27"/>
    <sheet name="12-27" sheetId="26" r:id="rId28"/>
    <sheet name="12-28" sheetId="27" r:id="rId29"/>
    <sheet name="12-29" sheetId="28" r:id="rId30"/>
    <sheet name="12-30" sheetId="29" r:id="rId31"/>
    <sheet name="12-31" sheetId="43" r:id="rId32"/>
    <sheet name="12-32" sheetId="42" r:id="rId33"/>
    <sheet name="12-33" sheetId="41" r:id="rId34"/>
    <sheet name="12-34" sheetId="40" r:id="rId35"/>
    <sheet name="12-35" sheetId="39" r:id="rId36"/>
    <sheet name="12-36" sheetId="38" r:id="rId37"/>
    <sheet name="12-37" sheetId="37" r:id="rId38"/>
    <sheet name="12-38" sheetId="36" r:id="rId39"/>
    <sheet name="12-39" sheetId="45" r:id="rId40"/>
    <sheet name="12-40" sheetId="44" r:id="rId41"/>
    <sheet name="12-41" sheetId="51" r:id="rId42"/>
    <sheet name="12-42" sheetId="50" r:id="rId43"/>
    <sheet name="12-43" sheetId="49" r:id="rId44"/>
    <sheet name="12-44" sheetId="47" r:id="rId45"/>
    <sheet name="12-45" sheetId="48" r:id="rId46"/>
    <sheet name="12-46" sheetId="46" r:id="rId47"/>
    <sheet name="12-47" sheetId="56" r:id="rId48"/>
    <sheet name="12-48" sheetId="55" r:id="rId49"/>
    <sheet name="12-49" sheetId="54" r:id="rId50"/>
    <sheet name="12-50" sheetId="53" r:id="rId51"/>
    <sheet name="12-51" sheetId="94" r:id="rId52"/>
    <sheet name="12-52" sheetId="97" r:id="rId53"/>
    <sheet name="12-53" sheetId="98" r:id="rId54"/>
    <sheet name="12-54" sheetId="99" r:id="rId55"/>
    <sheet name="12-55" sheetId="100" r:id="rId56"/>
    <sheet name="12-56" sheetId="101" r:id="rId57"/>
    <sheet name="12-57" sheetId="96" r:id="rId58"/>
    <sheet name="12-58" sheetId="95" r:id="rId59"/>
    <sheet name="12-59" sheetId="102" r:id="rId60"/>
    <sheet name="12-60" sheetId="59" r:id="rId61"/>
    <sheet name="12-61" sheetId="58" r:id="rId62"/>
    <sheet name="12-62" sheetId="57" r:id="rId63"/>
    <sheet name="12-63" sheetId="67" r:id="rId64"/>
    <sheet name="12-64" sheetId="66" r:id="rId65"/>
    <sheet name="12-65" sheetId="65" r:id="rId66"/>
    <sheet name="12-66" sheetId="64" r:id="rId67"/>
    <sheet name="12-67" sheetId="63" r:id="rId68"/>
    <sheet name="12-68" sheetId="62" r:id="rId69"/>
    <sheet name="12-69" sheetId="61" r:id="rId70"/>
    <sheet name="12-70" sheetId="60" r:id="rId71"/>
    <sheet name="12-71" sheetId="68" r:id="rId72"/>
    <sheet name="12-72" sheetId="74" r:id="rId73"/>
    <sheet name="12-73" sheetId="71" r:id="rId74"/>
    <sheet name="12-74" sheetId="70" r:id="rId75"/>
    <sheet name="12-75" sheetId="69" r:id="rId76"/>
    <sheet name="12-76" sheetId="73" r:id="rId77"/>
    <sheet name="12-77 " sheetId="75" r:id="rId78"/>
    <sheet name="12-78" sheetId="76" r:id="rId79"/>
    <sheet name="12-79" sheetId="77" r:id="rId80"/>
    <sheet name="12-80" sheetId="89" r:id="rId81"/>
    <sheet name="12-81" sheetId="88" r:id="rId82"/>
    <sheet name="12-82" sheetId="86" r:id="rId83"/>
    <sheet name="12-83" sheetId="82" r:id="rId84"/>
    <sheet name="12-84" sheetId="85" r:id="rId85"/>
    <sheet name="12-85" sheetId="84" r:id="rId86"/>
    <sheet name="12-86" sheetId="83" r:id="rId87"/>
    <sheet name="12-87" sheetId="81" r:id="rId88"/>
    <sheet name="12-88" sheetId="80" r:id="rId89"/>
    <sheet name="14-89" sheetId="87" r:id="rId90"/>
    <sheet name="12-90" sheetId="90" r:id="rId91"/>
    <sheet name="12-91" sheetId="91" r:id="rId92"/>
    <sheet name="12-92" sheetId="92" r:id="rId93"/>
    <sheet name="12-93" sheetId="93" r:id="rId94"/>
    <sheet name="Sheet3" sheetId="79" r:id="rId95"/>
  </sheets>
  <externalReferences>
    <externalReference r:id="rId96"/>
  </externalReferences>
  <definedNames>
    <definedName name="_xlnm._FilterDatabase" localSheetId="28" hidden="1">'12-28'!$D$23:$S$23</definedName>
    <definedName name="_xlnm.Print_Area" localSheetId="15">'12-15'!$A$1:$H$22</definedName>
    <definedName name="_xlnm.Print_Area" localSheetId="16">'12-16'!$A$1:$L$24</definedName>
    <definedName name="_xlnm.Print_Area" localSheetId="19">'12-19'!$A$1:$J$24</definedName>
    <definedName name="_xlnm.Print_Area" localSheetId="26">'12-26'!$A$1:$P$30</definedName>
    <definedName name="_xlnm.Print_Area" localSheetId="3">'12-3'!$A$1:$I$356</definedName>
    <definedName name="_xlnm.Print_Area" localSheetId="34">'12-34'!$A$1:$L$25</definedName>
    <definedName name="_xlnm.Print_Area" localSheetId="35">'12-35'!$A$1:$K$24</definedName>
    <definedName name="_xlnm.Print_Area" localSheetId="36">'12-36'!$A$1:$K$25</definedName>
    <definedName name="_xlnm.Print_Area" localSheetId="38">'12-38'!$A$1:$D$26</definedName>
    <definedName name="_xlnm.Print_Area" localSheetId="4">'12-4'!$A$1:$I$60</definedName>
    <definedName name="_xlnm.Print_Area" localSheetId="40">'12-40'!$A$1:$D$25</definedName>
    <definedName name="_xlnm.Print_Area" localSheetId="43">'12-43'!$A$1:$L$21</definedName>
    <definedName name="_xlnm.Print_Area" localSheetId="46">'12-46'!$A$1:$P$20</definedName>
    <definedName name="_xlnm.Print_Area" localSheetId="49">'12-49'!$A$1:$L$26</definedName>
    <definedName name="_xlnm.Print_Area" localSheetId="5">'12-5'!$A$1:$J$59</definedName>
    <definedName name="_xlnm.Print_Area" localSheetId="56">'12-56'!$A$1:$F$22</definedName>
    <definedName name="_xlnm.Print_Area" localSheetId="57">'12-57'!$A$1:$I$23</definedName>
    <definedName name="_xlnm.Print_Area" localSheetId="6">'12-6'!$A$1:$M$24</definedName>
    <definedName name="_xlnm.Print_Area" localSheetId="61">'12-61'!$A$1:$G$21</definedName>
    <definedName name="_xlnm.Print_Area" localSheetId="62">'12-62'!$A$1:$D$22</definedName>
    <definedName name="_xlnm.Print_Area" localSheetId="64">'12-64'!$A$1:$G$25</definedName>
    <definedName name="_xlnm.Print_Area" localSheetId="65">'12-65'!$A$1:$D$23</definedName>
    <definedName name="_xlnm.Print_Area" localSheetId="70">'12-70'!$A$1:$I$24</definedName>
    <definedName name="_xlnm.Print_Area" localSheetId="71">'12-71'!$A$1:$K$22</definedName>
    <definedName name="_xlnm.Print_Area" localSheetId="76">'12-76'!$A$1:$N$20</definedName>
    <definedName name="_xlnm.Print_Area" localSheetId="79">'12-79'!$A$1:$I$26</definedName>
    <definedName name="_xlnm.Print_Area" localSheetId="80">'12-80'!$A$1:$M$25</definedName>
    <definedName name="_xlnm.Print_Area" localSheetId="82">'12-82'!$A$1:$H$25</definedName>
    <definedName name="_xlnm.Print_Area" localSheetId="87">'12-87'!$A$1:$I$26</definedName>
    <definedName name="_xlnm.Print_Area" localSheetId="90">'12-90'!$A$1:$G$22</definedName>
    <definedName name="_xlnm.Print_Area" localSheetId="89">'14-89'!$A$1:$H$27</definedName>
    <definedName name="_xlnm.Print_Titles" localSheetId="3">'12-3'!$3:$3</definedName>
    <definedName name="維持管理リスト">[1]作業用シート!$B$12:$B$14</definedName>
    <definedName name="構造リスト">[1]作業用シート!$B$25:$C$32</definedName>
    <definedName name="構造分類リスト">[1]作業用シート!$B$25:$B$32</definedName>
    <definedName name="手摺の設置リスト">[1]作業用シート!$B$91:$B$94</definedName>
    <definedName name="診断結果リスト">[1]作業用シート!$B$80:$B$82</definedName>
    <definedName name="身障者トイレリスト">[1]作業用シート!$B$97:$B$99</definedName>
    <definedName name="吹付けアスベスト対応リスト">[1]作業用シート!$B$108:$B$111</definedName>
    <definedName name="耐震改修_全体_リスト">[1]作業用シート!$B$55:$B$61</definedName>
    <definedName name="耐震改修_棟別_リスト">[1]作業用シート!$B$72:$B$77</definedName>
    <definedName name="耐震診断_全体_リスト">[1]作業用シート!$B$46:$B$52</definedName>
    <definedName name="耐震診断_棟別_リスト">[1]作業用シート!$B$64:$B$69</definedName>
    <definedName name="日常管理の実施者リスト">[1]作業用シート!$B$17:$B$22</definedName>
    <definedName name="入口の段差リスト">[1]作業用シート!$B$85:$B$88</definedName>
    <definedName name="避難所指定リスト">[1]作業用シート!$B$35:$B$37</definedName>
    <definedName name="保有区分リスト">[1]作業用シート!$B$40:$B$43</definedName>
    <definedName name="包括団体">#REF!</definedName>
    <definedName name="利用状況リスト">[1]作業用シート!$B$4:$B$9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94" l="1"/>
  <c r="G10" i="94"/>
  <c r="D12" i="94"/>
  <c r="D10" i="94" s="1"/>
  <c r="E12" i="94"/>
  <c r="E10" i="94" s="1"/>
  <c r="D13" i="94"/>
  <c r="E13" i="94"/>
  <c r="D14" i="94"/>
  <c r="E14" i="94"/>
  <c r="D15" i="94"/>
  <c r="E15" i="94"/>
  <c r="D16" i="94"/>
  <c r="E16" i="94"/>
  <c r="D17" i="94"/>
  <c r="E17" i="94"/>
  <c r="D18" i="94"/>
  <c r="E18" i="94"/>
  <c r="D19" i="94"/>
  <c r="E19" i="94"/>
  <c r="D20" i="94"/>
  <c r="E20" i="94"/>
  <c r="D21" i="94"/>
  <c r="E21" i="94"/>
  <c r="D22" i="94"/>
  <c r="E22" i="94"/>
  <c r="D9" i="90" l="1"/>
  <c r="F9" i="90"/>
  <c r="G9" i="90"/>
  <c r="E11" i="90"/>
  <c r="E12" i="90"/>
  <c r="E9" i="90" s="1"/>
  <c r="E13" i="90"/>
  <c r="E14" i="90"/>
  <c r="E15" i="90"/>
  <c r="E16" i="90"/>
  <c r="E17" i="90"/>
  <c r="E18" i="90"/>
  <c r="F9" i="87"/>
  <c r="E9" i="87" s="1"/>
  <c r="D9" i="87" s="1"/>
  <c r="G9" i="87"/>
  <c r="H9" i="87"/>
  <c r="E11" i="87"/>
  <c r="D11" i="87" s="1"/>
  <c r="D12" i="87"/>
  <c r="E12" i="87"/>
  <c r="E13" i="87"/>
  <c r="D13" i="87" s="1"/>
  <c r="D14" i="87"/>
  <c r="E14" i="87"/>
  <c r="E15" i="87"/>
  <c r="D15" i="87" s="1"/>
  <c r="D16" i="87"/>
  <c r="E16" i="87"/>
  <c r="E17" i="87"/>
  <c r="D17" i="87" s="1"/>
  <c r="D18" i="87"/>
  <c r="E18" i="87"/>
  <c r="E19" i="87"/>
  <c r="D19" i="87" s="1"/>
  <c r="D20" i="87"/>
  <c r="E20" i="87"/>
  <c r="E21" i="87"/>
  <c r="D21" i="87" s="1"/>
  <c r="D22" i="87"/>
  <c r="E22" i="87"/>
  <c r="D11" i="61" l="1"/>
  <c r="E11" i="61"/>
  <c r="F11" i="61"/>
  <c r="D12" i="61"/>
  <c r="E12" i="61"/>
  <c r="F12" i="61"/>
  <c r="E13" i="61"/>
  <c r="D13" i="61" s="1"/>
  <c r="F13" i="61"/>
  <c r="E14" i="61"/>
  <c r="D14" i="61" s="1"/>
  <c r="F14" i="61"/>
  <c r="E15" i="61"/>
  <c r="F15" i="61"/>
  <c r="D15" i="61" s="1"/>
  <c r="D16" i="61"/>
  <c r="E16" i="61"/>
  <c r="F16" i="61"/>
  <c r="E17" i="61"/>
  <c r="D17" i="61" s="1"/>
  <c r="F17" i="61"/>
  <c r="D18" i="61"/>
  <c r="E11" i="38" l="1"/>
  <c r="D11" i="38" s="1"/>
  <c r="H11" i="38"/>
  <c r="D12" i="38"/>
  <c r="E12" i="38"/>
  <c r="H12" i="38"/>
  <c r="E13" i="38"/>
  <c r="D13" i="38" s="1"/>
  <c r="H13" i="38"/>
  <c r="E14" i="38"/>
  <c r="D14" i="38" s="1"/>
  <c r="H14" i="38"/>
  <c r="E15" i="38"/>
  <c r="D15" i="38" s="1"/>
  <c r="H15" i="38"/>
  <c r="D16" i="38"/>
  <c r="E16" i="38"/>
  <c r="H16" i="38"/>
  <c r="E17" i="38"/>
  <c r="D17" i="38" s="1"/>
  <c r="H17" i="38"/>
  <c r="E18" i="38"/>
  <c r="D18" i="38" s="1"/>
  <c r="H18" i="38"/>
  <c r="E19" i="38"/>
  <c r="D19" i="38" s="1"/>
  <c r="H19" i="38"/>
  <c r="D20" i="38"/>
  <c r="E20" i="38"/>
  <c r="H20" i="38"/>
  <c r="E21" i="38"/>
  <c r="D21" i="38" s="1"/>
  <c r="H21" i="38"/>
  <c r="E22" i="38"/>
  <c r="D22" i="38" s="1"/>
  <c r="H22" i="38"/>
  <c r="F9" i="37"/>
  <c r="G9" i="37"/>
  <c r="H9" i="37"/>
  <c r="K9" i="37"/>
  <c r="L9" i="37"/>
  <c r="M9" i="37"/>
  <c r="E11" i="37"/>
  <c r="E9" i="37" s="1"/>
  <c r="J11" i="37"/>
  <c r="I11" i="37" s="1"/>
  <c r="I9" i="37" s="1"/>
  <c r="E12" i="37"/>
  <c r="J12" i="37"/>
  <c r="I12" i="37" s="1"/>
  <c r="E13" i="37"/>
  <c r="J13" i="37"/>
  <c r="I13" i="37" s="1"/>
  <c r="E14" i="37"/>
  <c r="J14" i="37"/>
  <c r="I14" i="37" s="1"/>
  <c r="E15" i="37"/>
  <c r="D15" i="37" s="1"/>
  <c r="I15" i="37"/>
  <c r="J15" i="37"/>
  <c r="E16" i="37"/>
  <c r="D16" i="37" s="1"/>
  <c r="I16" i="37"/>
  <c r="J16" i="37"/>
  <c r="E17" i="37"/>
  <c r="D17" i="37" s="1"/>
  <c r="I17" i="37"/>
  <c r="J17" i="37"/>
  <c r="E18" i="37"/>
  <c r="D18" i="37" s="1"/>
  <c r="I18" i="37"/>
  <c r="J18" i="37"/>
  <c r="E19" i="37"/>
  <c r="D19" i="37" s="1"/>
  <c r="I19" i="37"/>
  <c r="J19" i="37"/>
  <c r="E20" i="37"/>
  <c r="D20" i="37" s="1"/>
  <c r="I20" i="37"/>
  <c r="J20" i="37"/>
  <c r="E21" i="37"/>
  <c r="D21" i="37" s="1"/>
  <c r="I21" i="37"/>
  <c r="J21" i="37"/>
  <c r="E22" i="37"/>
  <c r="D22" i="37" s="1"/>
  <c r="I22" i="37"/>
  <c r="J22" i="37"/>
  <c r="D8" i="36"/>
  <c r="D9" i="37" l="1"/>
  <c r="D13" i="37"/>
  <c r="D14" i="37"/>
  <c r="D12" i="37"/>
  <c r="D11" i="37"/>
  <c r="J9" i="37"/>
  <c r="E9" i="16" l="1"/>
  <c r="D9" i="16" s="1"/>
  <c r="F9" i="16"/>
  <c r="G9" i="16"/>
  <c r="H9" i="16"/>
  <c r="I9" i="16"/>
  <c r="J9" i="16"/>
  <c r="K9" i="16"/>
  <c r="L9" i="16"/>
  <c r="M9" i="16"/>
  <c r="D11" i="16"/>
  <c r="D12" i="16"/>
  <c r="D13" i="16"/>
  <c r="D14" i="16"/>
  <c r="D15" i="16"/>
  <c r="D16" i="16"/>
  <c r="D17" i="16"/>
  <c r="D18" i="16"/>
  <c r="D19" i="16"/>
  <c r="D20" i="16"/>
  <c r="D21" i="16"/>
  <c r="D22" i="16"/>
</calcChain>
</file>

<file path=xl/sharedStrings.xml><?xml version="1.0" encoding="utf-8"?>
<sst xmlns="http://schemas.openxmlformats.org/spreadsheetml/2006/main" count="6057" uniqueCount="2309">
  <si>
    <t xml:space="preserve">12－10　中之島文化センター利用状況 </t>
    <rPh sb="6" eb="7">
      <t>ナカ</t>
    </rPh>
    <rPh sb="7" eb="8">
      <t>コレ</t>
    </rPh>
    <rPh sb="8" eb="9">
      <t>シマ</t>
    </rPh>
    <phoneticPr fontId="7"/>
  </si>
  <si>
    <t>単位　人</t>
    <rPh sb="0" eb="2">
      <t>タンイ</t>
    </rPh>
    <rPh sb="3" eb="4">
      <t>ニン</t>
    </rPh>
    <phoneticPr fontId="7"/>
  </si>
  <si>
    <t>区　　分</t>
    <phoneticPr fontId="7"/>
  </si>
  <si>
    <t>総  　　数</t>
    <phoneticPr fontId="7"/>
  </si>
  <si>
    <t>文化ホール</t>
    <rPh sb="0" eb="2">
      <t>ブンカ</t>
    </rPh>
    <phoneticPr fontId="7"/>
  </si>
  <si>
    <t>視聴覚室</t>
    <rPh sb="0" eb="3">
      <t>シチョウカク</t>
    </rPh>
    <rPh sb="3" eb="4">
      <t>シツ</t>
    </rPh>
    <phoneticPr fontId="7"/>
  </si>
  <si>
    <t>多目的ホール
Ａ</t>
    <rPh sb="0" eb="3">
      <t>タモクテキ</t>
    </rPh>
    <phoneticPr fontId="7"/>
  </si>
  <si>
    <t>多目的ホール
Ｂ   Ｃ   Ｄ</t>
    <rPh sb="0" eb="3">
      <t>タモクテキ</t>
    </rPh>
    <phoneticPr fontId="7"/>
  </si>
  <si>
    <t>和　　　室
(20畳)</t>
    <rPh sb="0" eb="1">
      <t>ワ</t>
    </rPh>
    <rPh sb="4" eb="5">
      <t>シツ</t>
    </rPh>
    <rPh sb="9" eb="10">
      <t>ジョウ</t>
    </rPh>
    <phoneticPr fontId="7"/>
  </si>
  <si>
    <t>和　　　室
(８畳)</t>
    <rPh sb="0" eb="1">
      <t>ワ</t>
    </rPh>
    <rPh sb="4" eb="5">
      <t>シツ</t>
    </rPh>
    <rPh sb="8" eb="9">
      <t>ジョウ</t>
    </rPh>
    <phoneticPr fontId="7"/>
  </si>
  <si>
    <t>茶  　　室</t>
    <rPh sb="0" eb="1">
      <t>チャ</t>
    </rPh>
    <rPh sb="5" eb="6">
      <t>シツ</t>
    </rPh>
    <phoneticPr fontId="7"/>
  </si>
  <si>
    <t>令和元年度</t>
    <rPh sb="0" eb="2">
      <t>レイワ</t>
    </rPh>
    <rPh sb="2" eb="4">
      <t>ガンネン</t>
    </rPh>
    <rPh sb="4" eb="5">
      <t>ド</t>
    </rPh>
    <phoneticPr fontId="7"/>
  </si>
  <si>
    <t>２</t>
    <phoneticPr fontId="7"/>
  </si>
  <si>
    <t>３</t>
    <phoneticPr fontId="7"/>
  </si>
  <si>
    <t>４</t>
    <phoneticPr fontId="7"/>
  </si>
  <si>
    <t>５</t>
    <phoneticPr fontId="7"/>
  </si>
  <si>
    <t>令和５年</t>
    <rPh sb="0" eb="2">
      <t>レイワ</t>
    </rPh>
    <rPh sb="3" eb="4">
      <t>ネン</t>
    </rPh>
    <phoneticPr fontId="7"/>
  </si>
  <si>
    <t>４月</t>
    <rPh sb="1" eb="2">
      <t>ツキ</t>
    </rPh>
    <phoneticPr fontId="7"/>
  </si>
  <si>
    <t>６</t>
    <phoneticPr fontId="7"/>
  </si>
  <si>
    <t>７</t>
    <phoneticPr fontId="7"/>
  </si>
  <si>
    <t>８</t>
    <phoneticPr fontId="7"/>
  </si>
  <si>
    <t>９</t>
    <phoneticPr fontId="7"/>
  </si>
  <si>
    <t>令和６年</t>
    <rPh sb="0" eb="2">
      <t>レイワ</t>
    </rPh>
    <rPh sb="3" eb="4">
      <t>ネン</t>
    </rPh>
    <phoneticPr fontId="7"/>
  </si>
  <si>
    <t>１月</t>
    <rPh sb="1" eb="2">
      <t>ツキ</t>
    </rPh>
    <phoneticPr fontId="7"/>
  </si>
  <si>
    <t>１　平成29年12月から平成30年６月まで改修工事により利用不可となっていましたが、平成30年４月から一部利用可能となりました。</t>
    <rPh sb="2" eb="4">
      <t>ヘイセイ</t>
    </rPh>
    <rPh sb="6" eb="7">
      <t>ネン</t>
    </rPh>
    <rPh sb="9" eb="10">
      <t>ガツ</t>
    </rPh>
    <rPh sb="12" eb="14">
      <t>ヘイセイ</t>
    </rPh>
    <rPh sb="16" eb="17">
      <t>ネン</t>
    </rPh>
    <rPh sb="18" eb="19">
      <t>ガツ</t>
    </rPh>
    <rPh sb="21" eb="25">
      <t>カイシュウコウジ</t>
    </rPh>
    <rPh sb="28" eb="32">
      <t>リヨウフカ</t>
    </rPh>
    <rPh sb="42" eb="44">
      <t>ヘイセイ</t>
    </rPh>
    <rPh sb="46" eb="47">
      <t>ネン</t>
    </rPh>
    <phoneticPr fontId="7"/>
  </si>
  <si>
    <t>２　令和２年及び３年は、新型コロナウイルス感染症の拡大を受け、臨時休館した期間があります。</t>
    <rPh sb="6" eb="7">
      <t>オヨ</t>
    </rPh>
    <rPh sb="9" eb="10">
      <t>ネン</t>
    </rPh>
    <phoneticPr fontId="10"/>
  </si>
  <si>
    <t>資料　中之島支所地域振興・市民生活課</t>
    <rPh sb="3" eb="6">
      <t>ナカノシマ</t>
    </rPh>
    <rPh sb="13" eb="17">
      <t>シミンセイカツ</t>
    </rPh>
    <phoneticPr fontId="7"/>
  </si>
  <si>
    <t>資料　科学博物館</t>
    <rPh sb="0" eb="2">
      <t>シリョウ</t>
    </rPh>
    <rPh sb="3" eb="5">
      <t>カガク</t>
    </rPh>
    <rPh sb="5" eb="8">
      <t>ハクブツカン</t>
    </rPh>
    <phoneticPr fontId="7"/>
  </si>
  <si>
    <t>　　６</t>
  </si>
  <si>
    <t>　　５</t>
  </si>
  <si>
    <t>　　４</t>
    <phoneticPr fontId="7"/>
  </si>
  <si>
    <t>　　３</t>
    <phoneticPr fontId="7"/>
  </si>
  <si>
    <t>令　和　２　年</t>
    <rPh sb="0" eb="1">
      <t>レイ</t>
    </rPh>
    <rPh sb="2" eb="3">
      <t>カズ</t>
    </rPh>
    <rPh sb="6" eb="7">
      <t>ネン</t>
    </rPh>
    <phoneticPr fontId="7"/>
  </si>
  <si>
    <t>点</t>
    <rPh sb="0" eb="1">
      <t>テン</t>
    </rPh>
    <phoneticPr fontId="7"/>
  </si>
  <si>
    <t>箱</t>
    <rPh sb="0" eb="1">
      <t>ハコ</t>
    </rPh>
    <phoneticPr fontId="7"/>
  </si>
  <si>
    <t>箱</t>
  </si>
  <si>
    <t>そ の 他</t>
    <phoneticPr fontId="7"/>
  </si>
  <si>
    <t>文 化 財
(考 古)</t>
    <rPh sb="0" eb="1">
      <t>ブン</t>
    </rPh>
    <rPh sb="2" eb="3">
      <t>カ</t>
    </rPh>
    <rPh sb="4" eb="5">
      <t>ザイ</t>
    </rPh>
    <rPh sb="7" eb="8">
      <t>コウ</t>
    </rPh>
    <rPh sb="9" eb="10">
      <t>フル</t>
    </rPh>
    <phoneticPr fontId="7"/>
  </si>
  <si>
    <t>民　　俗</t>
    <phoneticPr fontId="7"/>
  </si>
  <si>
    <t>歴　　史</t>
    <phoneticPr fontId="7"/>
  </si>
  <si>
    <t>考　　古</t>
    <phoneticPr fontId="7"/>
  </si>
  <si>
    <t>動　　物</t>
    <phoneticPr fontId="7"/>
  </si>
  <si>
    <t>昆　　虫</t>
    <phoneticPr fontId="7"/>
  </si>
  <si>
    <t>植　　物</t>
    <phoneticPr fontId="7"/>
  </si>
  <si>
    <t>地　　学</t>
    <phoneticPr fontId="7"/>
  </si>
  <si>
    <t>年　　次</t>
    <phoneticPr fontId="7"/>
  </si>
  <si>
    <t>各年４．１現在</t>
    <rPh sb="0" eb="2">
      <t>カクネン</t>
    </rPh>
    <rPh sb="5" eb="7">
      <t>ゲンザイ</t>
    </rPh>
    <phoneticPr fontId="7"/>
  </si>
  <si>
    <t>12－１　市立科学博物館資料数</t>
    <phoneticPr fontId="7"/>
  </si>
  <si>
    <t>( )は資料照会人数の内数です。</t>
    <rPh sb="4" eb="6">
      <t>シリョウ</t>
    </rPh>
    <rPh sb="6" eb="8">
      <t>ショウカイ</t>
    </rPh>
    <rPh sb="8" eb="10">
      <t>ニンズウ</t>
    </rPh>
    <rPh sb="11" eb="13">
      <t>ウチスウ</t>
    </rPh>
    <phoneticPr fontId="7"/>
  </si>
  <si>
    <t>３</t>
    <phoneticPr fontId="10"/>
  </si>
  <si>
    <t>２</t>
    <phoneticPr fontId="10"/>
  </si>
  <si>
    <t>１月</t>
    <rPh sb="1" eb="2">
      <t>ガツ</t>
    </rPh>
    <phoneticPr fontId="10"/>
  </si>
  <si>
    <t>９</t>
    <phoneticPr fontId="10"/>
  </si>
  <si>
    <t>８</t>
    <phoneticPr fontId="10"/>
  </si>
  <si>
    <t>７</t>
    <phoneticPr fontId="10"/>
  </si>
  <si>
    <t>６</t>
    <phoneticPr fontId="10"/>
  </si>
  <si>
    <t>５</t>
    <phoneticPr fontId="10"/>
  </si>
  <si>
    <t>４月</t>
    <rPh sb="1" eb="2">
      <t>ガツ</t>
    </rPh>
    <phoneticPr fontId="10"/>
  </si>
  <si>
    <t>令和５年</t>
    <rPh sb="0" eb="1">
      <t>レイ</t>
    </rPh>
    <rPh sb="1" eb="2">
      <t>カズ</t>
    </rPh>
    <rPh sb="3" eb="4">
      <t>ネン</t>
    </rPh>
    <phoneticPr fontId="7"/>
  </si>
  <si>
    <t>令 和 元 年 度</t>
    <rPh sb="0" eb="1">
      <t>レイ</t>
    </rPh>
    <rPh sb="2" eb="3">
      <t>カズ</t>
    </rPh>
    <rPh sb="4" eb="5">
      <t>モト</t>
    </rPh>
    <rPh sb="6" eb="7">
      <t>ネン</t>
    </rPh>
    <rPh sb="8" eb="9">
      <t>ド</t>
    </rPh>
    <phoneticPr fontId="7"/>
  </si>
  <si>
    <t>人  数</t>
    <phoneticPr fontId="7"/>
  </si>
  <si>
    <t>団体数</t>
  </si>
  <si>
    <t>子    供</t>
    <phoneticPr fontId="7"/>
  </si>
  <si>
    <t>大    人</t>
    <phoneticPr fontId="7"/>
  </si>
  <si>
    <t>子  供</t>
    <phoneticPr fontId="7"/>
  </si>
  <si>
    <t>大  人</t>
    <phoneticPr fontId="7"/>
  </si>
  <si>
    <t>団       　　　　 体</t>
    <phoneticPr fontId="7"/>
  </si>
  <si>
    <t>個    　　人</t>
    <phoneticPr fontId="7"/>
  </si>
  <si>
    <t>総数</t>
    <phoneticPr fontId="7"/>
  </si>
  <si>
    <t>12－２　市立科学博物館利用者数</t>
    <rPh sb="12" eb="14">
      <t>リヨウ</t>
    </rPh>
    <phoneticPr fontId="7"/>
  </si>
  <si>
    <t>令３．２．４</t>
    <phoneticPr fontId="7"/>
  </si>
  <si>
    <t>長岡市</t>
    <phoneticPr fontId="7"/>
  </si>
  <si>
    <t>摂田屋４</t>
    <phoneticPr fontId="7"/>
  </si>
  <si>
    <t>明治時代後期、大正11年（1922年）改修</t>
  </si>
  <si>
    <t>旧機那サフラン酒製造本舗石垣</t>
  </si>
  <si>
    <t>〃</t>
    <phoneticPr fontId="7"/>
  </si>
  <si>
    <t>大正時代</t>
  </si>
  <si>
    <t>旧機那サフラン酒製造本舗シチレン蔵</t>
  </si>
  <si>
    <t>昭和前期</t>
  </si>
  <si>
    <t>旧機那サフラン酒製造本舗米蔵</t>
  </si>
  <si>
    <t>明治時代中期、大正15年（1926）移築</t>
  </si>
  <si>
    <t>旧機那サフラン酒製造本舗一号倉</t>
  </si>
  <si>
    <t>大正７年（1918）</t>
  </si>
  <si>
    <t>旧機那サフラン酒製造本舗道具蔵</t>
  </si>
  <si>
    <t>大正９年（1920）</t>
  </si>
  <si>
    <t>旧機那サフラン酒製造本舗醸造蔵</t>
  </si>
  <si>
    <t>大正15年（1926）</t>
  </si>
  <si>
    <t>旧機那サフラン酒製造本舗調整蔵</t>
  </si>
  <si>
    <t>大正５年（1916）</t>
  </si>
  <si>
    <t>旧機那サフラン酒製造本舗衣装蔵</t>
  </si>
  <si>
    <t>昭和６年（1931）</t>
  </si>
  <si>
    <t>旧機那サフラン酒製造本舗離れ座敷</t>
  </si>
  <si>
    <t>明治時代中期、大正２年（1913年）増築</t>
  </si>
  <si>
    <t>旧機那サフラン酒製造本舗主屋</t>
    <phoneticPr fontId="7"/>
  </si>
  <si>
    <t>平30．３．27</t>
    <phoneticPr fontId="7"/>
  </si>
  <si>
    <t>個人</t>
    <rPh sb="0" eb="2">
      <t>コジン</t>
    </rPh>
    <phoneticPr fontId="7"/>
  </si>
  <si>
    <t>柳原町</t>
    <rPh sb="0" eb="2">
      <t>ヤナギハラ</t>
    </rPh>
    <rPh sb="2" eb="3">
      <t>マチ</t>
    </rPh>
    <phoneticPr fontId="7"/>
  </si>
  <si>
    <t>昭和22年頃</t>
    <rPh sb="4" eb="5">
      <t>ネン</t>
    </rPh>
    <rPh sb="5" eb="6">
      <t>コロ</t>
    </rPh>
    <phoneticPr fontId="10"/>
  </si>
  <si>
    <t>越乃雪本舗大和屋店舗兼主屋</t>
    <phoneticPr fontId="7"/>
  </si>
  <si>
    <t>平28．８．１</t>
    <phoneticPr fontId="7"/>
  </si>
  <si>
    <t>宮内２</t>
    <rPh sb="0" eb="2">
      <t>ミヤウチ</t>
    </rPh>
    <phoneticPr fontId="7"/>
  </si>
  <si>
    <t>大正14年（1925）</t>
    <rPh sb="0" eb="2">
      <t>タイショウ</t>
    </rPh>
    <rPh sb="4" eb="5">
      <t>ネン</t>
    </rPh>
    <phoneticPr fontId="7"/>
  </si>
  <si>
    <t>秋山孝ポスター美術館長岡本館（旧長岡商業銀行宮内支店）</t>
    <rPh sb="0" eb="2">
      <t>アキヤマ</t>
    </rPh>
    <rPh sb="2" eb="3">
      <t>タカシ</t>
    </rPh>
    <rPh sb="7" eb="10">
      <t>ビジュツカン</t>
    </rPh>
    <rPh sb="10" eb="12">
      <t>ナガオカ</t>
    </rPh>
    <rPh sb="12" eb="14">
      <t>ホンカン</t>
    </rPh>
    <rPh sb="15" eb="16">
      <t>キュウ</t>
    </rPh>
    <rPh sb="16" eb="18">
      <t>ナガオカ</t>
    </rPh>
    <rPh sb="18" eb="20">
      <t>ショウギョウ</t>
    </rPh>
    <rPh sb="20" eb="22">
      <t>ギンコウ</t>
    </rPh>
    <rPh sb="22" eb="24">
      <t>ミヤウチ</t>
    </rPh>
    <rPh sb="24" eb="26">
      <t>シテン</t>
    </rPh>
    <phoneticPr fontId="7"/>
  </si>
  <si>
    <t>平27．11．17</t>
  </si>
  <si>
    <t>長岡市</t>
    <rPh sb="0" eb="3">
      <t>ナガオカシ</t>
    </rPh>
    <phoneticPr fontId="7"/>
  </si>
  <si>
    <t>朝日字来迎寺前</t>
    <rPh sb="0" eb="2">
      <t>アサヒ</t>
    </rPh>
    <rPh sb="2" eb="3">
      <t>アザ</t>
    </rPh>
    <rPh sb="3" eb="5">
      <t>ライゴウ</t>
    </rPh>
    <rPh sb="5" eb="7">
      <t>テラマエ</t>
    </rPh>
    <phoneticPr fontId="10"/>
  </si>
  <si>
    <t>明治29年（1896）頃</t>
    <rPh sb="0" eb="2">
      <t>メイジ</t>
    </rPh>
    <rPh sb="4" eb="5">
      <t>ネン</t>
    </rPh>
    <rPh sb="11" eb="12">
      <t>ゴロ</t>
    </rPh>
    <phoneticPr fontId="7"/>
  </si>
  <si>
    <t>巴ヶ丘もみじ公園巴ヶ丘山荘</t>
    <rPh sb="0" eb="1">
      <t>トモエ</t>
    </rPh>
    <rPh sb="2" eb="3">
      <t>オカ</t>
    </rPh>
    <rPh sb="6" eb="8">
      <t>コウエン</t>
    </rPh>
    <rPh sb="8" eb="9">
      <t>トモエ</t>
    </rPh>
    <rPh sb="10" eb="11">
      <t>オカ</t>
    </rPh>
    <rPh sb="11" eb="13">
      <t>サンソウ</t>
    </rPh>
    <phoneticPr fontId="7"/>
  </si>
  <si>
    <t>平25．12．24</t>
  </si>
  <si>
    <t>水道町３</t>
    <rPh sb="0" eb="3">
      <t>スイドウチョウ</t>
    </rPh>
    <phoneticPr fontId="10"/>
  </si>
  <si>
    <t>昭和２年（1927）</t>
    <rPh sb="0" eb="2">
      <t>ショウワ</t>
    </rPh>
    <rPh sb="3" eb="4">
      <t>ネン</t>
    </rPh>
    <phoneticPr fontId="7"/>
  </si>
  <si>
    <t>〃</t>
    <phoneticPr fontId="10"/>
  </si>
  <si>
    <t>平25．３．29</t>
    <phoneticPr fontId="7"/>
  </si>
  <si>
    <t>摂田屋４</t>
    <rPh sb="0" eb="1">
      <t>セツ</t>
    </rPh>
    <rPh sb="1" eb="3">
      <t>タヤ</t>
    </rPh>
    <phoneticPr fontId="10"/>
  </si>
  <si>
    <t>明治時代後期、大正７年（1918）移築</t>
    <rPh sb="0" eb="2">
      <t>メイジ</t>
    </rPh>
    <rPh sb="2" eb="4">
      <t>ジダイ</t>
    </rPh>
    <rPh sb="4" eb="6">
      <t>コウキ</t>
    </rPh>
    <rPh sb="7" eb="9">
      <t>タイショウ</t>
    </rPh>
    <rPh sb="10" eb="11">
      <t>ネン</t>
    </rPh>
    <rPh sb="17" eb="19">
      <t>イチク</t>
    </rPh>
    <phoneticPr fontId="7"/>
  </si>
  <si>
    <t>星六土蔵</t>
    <rPh sb="0" eb="1">
      <t>ホシ</t>
    </rPh>
    <rPh sb="1" eb="2">
      <t>ロク</t>
    </rPh>
    <rPh sb="2" eb="3">
      <t>ツチ</t>
    </rPh>
    <rPh sb="3" eb="4">
      <t>クラ</t>
    </rPh>
    <phoneticPr fontId="7"/>
  </si>
  <si>
    <t>法人</t>
    <rPh sb="0" eb="2">
      <t>ホウジン</t>
    </rPh>
    <phoneticPr fontId="7"/>
  </si>
  <si>
    <t>摂田屋２</t>
    <rPh sb="0" eb="1">
      <t>セツ</t>
    </rPh>
    <rPh sb="1" eb="3">
      <t>タヤ</t>
    </rPh>
    <phoneticPr fontId="10"/>
  </si>
  <si>
    <t>明治15年（1882）</t>
    <rPh sb="0" eb="2">
      <t>メイジ</t>
    </rPh>
    <rPh sb="4" eb="5">
      <t>ネン</t>
    </rPh>
    <phoneticPr fontId="7"/>
  </si>
  <si>
    <t>星野本店三階蔵</t>
    <rPh sb="0" eb="2">
      <t>ホシノ</t>
    </rPh>
    <rPh sb="2" eb="4">
      <t>ホンテン</t>
    </rPh>
    <rPh sb="4" eb="6">
      <t>サンカイ</t>
    </rPh>
    <rPh sb="6" eb="7">
      <t>クラ</t>
    </rPh>
    <phoneticPr fontId="7"/>
  </si>
  <si>
    <t>明治19年（1886）</t>
    <rPh sb="0" eb="2">
      <t>メイジ</t>
    </rPh>
    <rPh sb="4" eb="5">
      <t>ネン</t>
    </rPh>
    <phoneticPr fontId="7"/>
  </si>
  <si>
    <t>長谷川酒造主屋</t>
    <rPh sb="0" eb="3">
      <t>ハセガワ</t>
    </rPh>
    <rPh sb="3" eb="5">
      <t>シュゾウ</t>
    </rPh>
    <rPh sb="5" eb="6">
      <t>シュ</t>
    </rPh>
    <rPh sb="6" eb="7">
      <t>ヤ</t>
    </rPh>
    <phoneticPr fontId="7"/>
  </si>
  <si>
    <t>摂田屋３</t>
    <rPh sb="0" eb="1">
      <t>セツ</t>
    </rPh>
    <rPh sb="1" eb="3">
      <t>タヤ</t>
    </rPh>
    <phoneticPr fontId="10"/>
  </si>
  <si>
    <t>明治10年（1877）</t>
    <rPh sb="0" eb="2">
      <t>メイジ</t>
    </rPh>
    <rPh sb="4" eb="5">
      <t>ネン</t>
    </rPh>
    <phoneticPr fontId="7"/>
  </si>
  <si>
    <t>越のむらさき土蔵</t>
    <rPh sb="0" eb="1">
      <t>コシ</t>
    </rPh>
    <rPh sb="6" eb="8">
      <t>ドゾウ</t>
    </rPh>
    <phoneticPr fontId="7"/>
  </si>
  <si>
    <t>明治10年（1877）頃</t>
    <rPh sb="0" eb="2">
      <t>メイジ</t>
    </rPh>
    <rPh sb="4" eb="5">
      <t>ネン</t>
    </rPh>
    <rPh sb="11" eb="12">
      <t>コロ</t>
    </rPh>
    <phoneticPr fontId="7"/>
  </si>
  <si>
    <t>越のむらさき主屋</t>
    <rPh sb="0" eb="1">
      <t>コシ</t>
    </rPh>
    <rPh sb="6" eb="7">
      <t>シュ</t>
    </rPh>
    <rPh sb="7" eb="8">
      <t>ヤ</t>
    </rPh>
    <phoneticPr fontId="7"/>
  </si>
  <si>
    <t>平23．10．28</t>
  </si>
  <si>
    <t>新潟県</t>
    <rPh sb="0" eb="3">
      <t>ニイガタケン</t>
    </rPh>
    <phoneticPr fontId="7"/>
  </si>
  <si>
    <t>学校町３</t>
    <rPh sb="0" eb="3">
      <t>ガッコウチョウ</t>
    </rPh>
    <phoneticPr fontId="10"/>
  </si>
  <si>
    <t>大正５年（1916）</t>
    <rPh sb="0" eb="2">
      <t>タイショウ</t>
    </rPh>
    <rPh sb="3" eb="4">
      <t>ネン</t>
    </rPh>
    <phoneticPr fontId="7"/>
  </si>
  <si>
    <t>新潟県立長岡高等学校（旧制長岡中學校）正門</t>
  </si>
  <si>
    <t>平23．７．25</t>
    <phoneticPr fontId="7"/>
  </si>
  <si>
    <t>小国町法末</t>
    <rPh sb="0" eb="5">
      <t>オグニマチホウスエ</t>
    </rPh>
    <phoneticPr fontId="10"/>
  </si>
  <si>
    <t>江戸時代後期</t>
    <rPh sb="0" eb="2">
      <t>エド</t>
    </rPh>
    <rPh sb="2" eb="4">
      <t>ジダイ</t>
    </rPh>
    <rPh sb="4" eb="6">
      <t>コウキ</t>
    </rPh>
    <phoneticPr fontId="7"/>
  </si>
  <si>
    <t>大橋家住宅主屋</t>
    <rPh sb="0" eb="3">
      <t>オオハシケ</t>
    </rPh>
    <rPh sb="3" eb="5">
      <t>ジュウタク</t>
    </rPh>
    <rPh sb="5" eb="6">
      <t>オモ</t>
    </rPh>
    <rPh sb="6" eb="7">
      <t>ヤ</t>
    </rPh>
    <phoneticPr fontId="10"/>
  </si>
  <si>
    <t>大正12年（1923）</t>
    <rPh sb="0" eb="2">
      <t>タイショウ</t>
    </rPh>
    <rPh sb="4" eb="5">
      <t>ネン</t>
    </rPh>
    <phoneticPr fontId="7"/>
  </si>
  <si>
    <t>吉乃川酒造常倉</t>
    <rPh sb="0" eb="3">
      <t>ヨシノガワ</t>
    </rPh>
    <rPh sb="3" eb="5">
      <t>シュゾウ</t>
    </rPh>
    <rPh sb="5" eb="6">
      <t>ジョウ</t>
    </rPh>
    <rPh sb="6" eb="7">
      <t>クラ</t>
    </rPh>
    <phoneticPr fontId="10"/>
  </si>
  <si>
    <t>平19．12．19</t>
  </si>
  <si>
    <t>松尾</t>
    <rPh sb="0" eb="2">
      <t>マツオ</t>
    </rPh>
    <phoneticPr fontId="10"/>
  </si>
  <si>
    <t>大正期</t>
    <rPh sb="0" eb="2">
      <t>タイショウ</t>
    </rPh>
    <rPh sb="2" eb="3">
      <t>キ</t>
    </rPh>
    <phoneticPr fontId="7"/>
  </si>
  <si>
    <t>木間家住宅蔵</t>
    <rPh sb="0" eb="3">
      <t>コヌマケ</t>
    </rPh>
    <rPh sb="3" eb="5">
      <t>ジュウタク</t>
    </rPh>
    <rPh sb="5" eb="6">
      <t>クラ</t>
    </rPh>
    <phoneticPr fontId="10"/>
  </si>
  <si>
    <t>明治初期</t>
    <rPh sb="0" eb="2">
      <t>メイジ</t>
    </rPh>
    <rPh sb="2" eb="4">
      <t>ショキ</t>
    </rPh>
    <phoneticPr fontId="7"/>
  </si>
  <si>
    <t>木間家住宅納屋</t>
    <rPh sb="0" eb="3">
      <t>コヌマケ</t>
    </rPh>
    <rPh sb="3" eb="5">
      <t>ジュウタク</t>
    </rPh>
    <rPh sb="5" eb="7">
      <t>ナヤ</t>
    </rPh>
    <phoneticPr fontId="10"/>
  </si>
  <si>
    <t>建造物</t>
    <rPh sb="0" eb="3">
      <t>ケンゾウブツ</t>
    </rPh>
    <phoneticPr fontId="7"/>
  </si>
  <si>
    <t>国登録</t>
    <rPh sb="0" eb="1">
      <t>クニ</t>
    </rPh>
    <rPh sb="1" eb="3">
      <t>トウロク</t>
    </rPh>
    <phoneticPr fontId="7"/>
  </si>
  <si>
    <t>来伝</t>
    <rPh sb="0" eb="2">
      <t>ライデン</t>
    </rPh>
    <phoneticPr fontId="10"/>
  </si>
  <si>
    <t>明治11年（1878）</t>
    <rPh sb="0" eb="2">
      <t>メイジ</t>
    </rPh>
    <rPh sb="4" eb="5">
      <t>ネン</t>
    </rPh>
    <phoneticPr fontId="7"/>
  </si>
  <si>
    <t>諸橋家住宅主屋</t>
    <rPh sb="0" eb="3">
      <t>モロハシケ</t>
    </rPh>
    <rPh sb="3" eb="5">
      <t>ジュウタク</t>
    </rPh>
    <rPh sb="5" eb="6">
      <t>オモ</t>
    </rPh>
    <rPh sb="6" eb="7">
      <t>ヤ</t>
    </rPh>
    <phoneticPr fontId="10"/>
  </si>
  <si>
    <t>平18．11．29</t>
  </si>
  <si>
    <t>長福寺</t>
    <rPh sb="0" eb="1">
      <t>チョウ</t>
    </rPh>
    <rPh sb="1" eb="2">
      <t>フク</t>
    </rPh>
    <rPh sb="2" eb="3">
      <t>テラ</t>
    </rPh>
    <phoneticPr fontId="7"/>
  </si>
  <si>
    <t>宮本東方町</t>
    <rPh sb="0" eb="5">
      <t>ミヤモトヒガシカタマチ</t>
    </rPh>
    <phoneticPr fontId="10"/>
  </si>
  <si>
    <t>安永３年（1774）</t>
    <rPh sb="0" eb="2">
      <t>アンエイ</t>
    </rPh>
    <rPh sb="3" eb="4">
      <t>ネン</t>
    </rPh>
    <phoneticPr fontId="7"/>
  </si>
  <si>
    <t>長福寺山門</t>
    <rPh sb="0" eb="1">
      <t>ナガ</t>
    </rPh>
    <rPh sb="1" eb="2">
      <t>フク</t>
    </rPh>
    <rPh sb="2" eb="3">
      <t>ジ</t>
    </rPh>
    <rPh sb="3" eb="5">
      <t>サンモン</t>
    </rPh>
    <phoneticPr fontId="10"/>
  </si>
  <si>
    <t>安政２年（1855）</t>
    <rPh sb="0" eb="2">
      <t>アンセイ</t>
    </rPh>
    <rPh sb="3" eb="4">
      <t>ネン</t>
    </rPh>
    <phoneticPr fontId="7"/>
  </si>
  <si>
    <t>長福寺本堂</t>
    <rPh sb="0" eb="1">
      <t>ナガ</t>
    </rPh>
    <rPh sb="1" eb="2">
      <t>フク</t>
    </rPh>
    <rPh sb="2" eb="3">
      <t>ジ</t>
    </rPh>
    <rPh sb="3" eb="5">
      <t>ホンドウ</t>
    </rPh>
    <phoneticPr fontId="10"/>
  </si>
  <si>
    <t>地蔵１</t>
    <rPh sb="0" eb="2">
      <t>ジゾウ</t>
    </rPh>
    <phoneticPr fontId="10"/>
  </si>
  <si>
    <t>大正８年（1919）</t>
    <rPh sb="0" eb="2">
      <t>タイショウ</t>
    </rPh>
    <rPh sb="3" eb="4">
      <t>ネン</t>
    </rPh>
    <phoneticPr fontId="7"/>
  </si>
  <si>
    <t>高橋酒造煙突</t>
    <rPh sb="0" eb="2">
      <t>タカハシ</t>
    </rPh>
    <rPh sb="2" eb="4">
      <t>シュゾウ</t>
    </rPh>
    <rPh sb="4" eb="6">
      <t>エントツ</t>
    </rPh>
    <phoneticPr fontId="10"/>
  </si>
  <si>
    <t>高橋酒造新蔵</t>
    <rPh sb="0" eb="2">
      <t>タカハシ</t>
    </rPh>
    <rPh sb="2" eb="4">
      <t>シュゾウ</t>
    </rPh>
    <rPh sb="4" eb="5">
      <t>シン</t>
    </rPh>
    <rPh sb="5" eb="6">
      <t>グラ</t>
    </rPh>
    <phoneticPr fontId="10"/>
  </si>
  <si>
    <t>地蔵１丁目町内会</t>
    <rPh sb="0" eb="2">
      <t>ジゾウ</t>
    </rPh>
    <rPh sb="3" eb="5">
      <t>チョウメ</t>
    </rPh>
    <rPh sb="5" eb="7">
      <t>チョウナイ</t>
    </rPh>
    <rPh sb="7" eb="8">
      <t>カイ</t>
    </rPh>
    <phoneticPr fontId="7"/>
  </si>
  <si>
    <t>大正11年（1922）</t>
    <rPh sb="0" eb="2">
      <t>タイショウ</t>
    </rPh>
    <rPh sb="4" eb="5">
      <t>ネン</t>
    </rPh>
    <phoneticPr fontId="7"/>
  </si>
  <si>
    <t>地蔵堂</t>
    <rPh sb="0" eb="3">
      <t>ジゾウドウ</t>
    </rPh>
    <phoneticPr fontId="10"/>
  </si>
  <si>
    <t>大正時代末ごろ</t>
    <rPh sb="0" eb="2">
      <t>タイショウ</t>
    </rPh>
    <rPh sb="2" eb="4">
      <t>ジダイ</t>
    </rPh>
    <rPh sb="4" eb="5">
      <t>マツ</t>
    </rPh>
    <phoneticPr fontId="7"/>
  </si>
  <si>
    <t>機那サフラン酒製造本舗土蔵</t>
    <rPh sb="0" eb="1">
      <t>キ</t>
    </rPh>
    <rPh sb="1" eb="2">
      <t>トモ</t>
    </rPh>
    <rPh sb="6" eb="7">
      <t>シュ</t>
    </rPh>
    <rPh sb="7" eb="9">
      <t>セイゾウ</t>
    </rPh>
    <rPh sb="9" eb="11">
      <t>ホンポ</t>
    </rPh>
    <rPh sb="11" eb="13">
      <t>ドゾウ</t>
    </rPh>
    <phoneticPr fontId="10"/>
  </si>
  <si>
    <t>横枕町</t>
    <rPh sb="0" eb="3">
      <t>ヨコマクラマチ</t>
    </rPh>
    <phoneticPr fontId="10"/>
  </si>
  <si>
    <t>18世紀中ごろ</t>
    <rPh sb="2" eb="4">
      <t>セイキ</t>
    </rPh>
    <rPh sb="4" eb="5">
      <t>ナカ</t>
    </rPh>
    <phoneticPr fontId="7"/>
  </si>
  <si>
    <t>岸家住宅主屋</t>
    <rPh sb="0" eb="2">
      <t>キシケ</t>
    </rPh>
    <rPh sb="2" eb="4">
      <t>ジュウタク</t>
    </rPh>
    <rPh sb="4" eb="5">
      <t>シュ</t>
    </rPh>
    <rPh sb="5" eb="6">
      <t>オク</t>
    </rPh>
    <phoneticPr fontId="10"/>
  </si>
  <si>
    <t>願興寺</t>
    <rPh sb="0" eb="1">
      <t>ネガ</t>
    </rPh>
    <rPh sb="1" eb="2">
      <t>オコ</t>
    </rPh>
    <rPh sb="2" eb="3">
      <t>テラ</t>
    </rPh>
    <phoneticPr fontId="7"/>
  </si>
  <si>
    <t>関原町１</t>
    <rPh sb="0" eb="3">
      <t>セキハラマチ</t>
    </rPh>
    <phoneticPr fontId="10"/>
  </si>
  <si>
    <t>明治時代後期</t>
    <rPh sb="0" eb="2">
      <t>メイジ</t>
    </rPh>
    <rPh sb="2" eb="4">
      <t>ジダイ</t>
    </rPh>
    <rPh sb="4" eb="6">
      <t>コウキ</t>
    </rPh>
    <phoneticPr fontId="7"/>
  </si>
  <si>
    <t>願興寺経蔵</t>
    <rPh sb="0" eb="1">
      <t>ネガ</t>
    </rPh>
    <rPh sb="1" eb="2">
      <t>キョウ</t>
    </rPh>
    <rPh sb="2" eb="3">
      <t>デラ</t>
    </rPh>
    <rPh sb="3" eb="5">
      <t>キョウゾウ</t>
    </rPh>
    <phoneticPr fontId="10"/>
  </si>
  <si>
    <t>五反田町町内会</t>
    <rPh sb="0" eb="4">
      <t>ゴタンダマチ</t>
    </rPh>
    <rPh sb="4" eb="6">
      <t>チョウナイ</t>
    </rPh>
    <rPh sb="6" eb="7">
      <t>カイ</t>
    </rPh>
    <phoneticPr fontId="7"/>
  </si>
  <si>
    <t>五反田町</t>
    <rPh sb="0" eb="4">
      <t>ゴタンダマチ</t>
    </rPh>
    <phoneticPr fontId="10"/>
  </si>
  <si>
    <t>昭和９年（1934）</t>
    <rPh sb="0" eb="2">
      <t>ショウワ</t>
    </rPh>
    <rPh sb="3" eb="4">
      <t>ネン</t>
    </rPh>
    <phoneticPr fontId="10"/>
  </si>
  <si>
    <t>石動神社拝殿</t>
    <rPh sb="0" eb="2">
      <t>イスルギ</t>
    </rPh>
    <rPh sb="2" eb="4">
      <t>ジンジャ</t>
    </rPh>
    <rPh sb="4" eb="5">
      <t>ハイ</t>
    </rPh>
    <rPh sb="5" eb="6">
      <t>デン</t>
    </rPh>
    <phoneticPr fontId="10"/>
  </si>
  <si>
    <t>石動神社本殿</t>
    <rPh sb="0" eb="2">
      <t>イスルギ</t>
    </rPh>
    <rPh sb="2" eb="4">
      <t>ジンジャ</t>
    </rPh>
    <rPh sb="4" eb="6">
      <t>ホンデン</t>
    </rPh>
    <phoneticPr fontId="10"/>
  </si>
  <si>
    <t>蒼柴神社</t>
    <rPh sb="0" eb="4">
      <t>アオシジンジャ</t>
    </rPh>
    <phoneticPr fontId="7"/>
  </si>
  <si>
    <t>悠久町</t>
    <rPh sb="0" eb="3">
      <t>ユウキュウマチ</t>
    </rPh>
    <phoneticPr fontId="10"/>
  </si>
  <si>
    <t>天明元年（1781）</t>
    <rPh sb="0" eb="2">
      <t>テンメイ</t>
    </rPh>
    <rPh sb="2" eb="4">
      <t>ガンネン</t>
    </rPh>
    <phoneticPr fontId="7"/>
  </si>
  <si>
    <t>蒼柴神社拝殿</t>
    <rPh sb="0" eb="1">
      <t>アオ</t>
    </rPh>
    <rPh sb="1" eb="2">
      <t>シバ</t>
    </rPh>
    <rPh sb="2" eb="4">
      <t>ジンジャ</t>
    </rPh>
    <rPh sb="4" eb="5">
      <t>ハイ</t>
    </rPh>
    <rPh sb="5" eb="6">
      <t>デン</t>
    </rPh>
    <phoneticPr fontId="10"/>
  </si>
  <si>
    <t>蒼柴神社本殿</t>
    <rPh sb="0" eb="1">
      <t>アオ</t>
    </rPh>
    <rPh sb="1" eb="2">
      <t>シバ</t>
    </rPh>
    <rPh sb="2" eb="4">
      <t>ジンジャ</t>
    </rPh>
    <rPh sb="4" eb="6">
      <t>ホンデン</t>
    </rPh>
    <phoneticPr fontId="10"/>
  </si>
  <si>
    <t>平10．９．25</t>
    <phoneticPr fontId="7"/>
  </si>
  <si>
    <t>水道タンク</t>
    <rPh sb="0" eb="2">
      <t>スイドウ</t>
    </rPh>
    <phoneticPr fontId="10"/>
  </si>
  <si>
    <t>昭60．４．１</t>
    <phoneticPr fontId="7"/>
  </si>
  <si>
    <t>西生寺</t>
  </si>
  <si>
    <t>寺泊野積</t>
  </si>
  <si>
    <t>幹囲11.5ｍ</t>
    <rPh sb="0" eb="2">
      <t>ミキイ</t>
    </rPh>
    <phoneticPr fontId="10"/>
  </si>
  <si>
    <t>西生寺の大銀杏</t>
    <rPh sb="0" eb="1">
      <t>ニシ</t>
    </rPh>
    <rPh sb="1" eb="2">
      <t>ショウ</t>
    </rPh>
    <rPh sb="2" eb="3">
      <t>テラ</t>
    </rPh>
    <rPh sb="4" eb="5">
      <t>オオ</t>
    </rPh>
    <rPh sb="5" eb="7">
      <t>ギンナン</t>
    </rPh>
    <phoneticPr fontId="10"/>
  </si>
  <si>
    <t>昭59．４．１</t>
    <phoneticPr fontId="7"/>
  </si>
  <si>
    <t>国土交通省</t>
    <rPh sb="0" eb="2">
      <t>コクド</t>
    </rPh>
    <rPh sb="2" eb="5">
      <t>コウツウショウ</t>
    </rPh>
    <phoneticPr fontId="10"/>
  </si>
  <si>
    <t>男釜・女釜</t>
    <rPh sb="0" eb="1">
      <t>オトコ</t>
    </rPh>
    <rPh sb="1" eb="2">
      <t>ガマ</t>
    </rPh>
    <rPh sb="3" eb="4">
      <t>オンナ</t>
    </rPh>
    <rPh sb="4" eb="5">
      <t>ガマ</t>
    </rPh>
    <phoneticPr fontId="10"/>
  </si>
  <si>
    <t>福道神社</t>
    <rPh sb="0" eb="1">
      <t>フク</t>
    </rPh>
    <rPh sb="1" eb="2">
      <t>ミチ</t>
    </rPh>
    <phoneticPr fontId="10"/>
  </si>
  <si>
    <t>寺泊田頭</t>
  </si>
  <si>
    <t>幹囲7.4ｍ　樹高32.07ｍ</t>
    <rPh sb="0" eb="1">
      <t>ミキ</t>
    </rPh>
    <rPh sb="1" eb="2">
      <t>カコ</t>
    </rPh>
    <rPh sb="7" eb="9">
      <t>ジュコウ</t>
    </rPh>
    <phoneticPr fontId="10"/>
  </si>
  <si>
    <t>田頭　大銀杏</t>
    <rPh sb="0" eb="1">
      <t>タ</t>
    </rPh>
    <rPh sb="1" eb="2">
      <t>ズ</t>
    </rPh>
    <rPh sb="3" eb="4">
      <t>オオ</t>
    </rPh>
    <rPh sb="4" eb="6">
      <t>ギンナン</t>
    </rPh>
    <phoneticPr fontId="10"/>
  </si>
  <si>
    <t>昭55．12．11</t>
  </si>
  <si>
    <t>白山社</t>
    <rPh sb="0" eb="2">
      <t>ハクサン</t>
    </rPh>
    <rPh sb="2" eb="3">
      <t>シャ</t>
    </rPh>
    <phoneticPr fontId="10"/>
  </si>
  <si>
    <t>阿弥陀瀬</t>
    <rPh sb="0" eb="3">
      <t>アミダ</t>
    </rPh>
    <rPh sb="3" eb="4">
      <t>セ</t>
    </rPh>
    <phoneticPr fontId="10"/>
  </si>
  <si>
    <t>目通7.15ｍ</t>
    <rPh sb="0" eb="2">
      <t>メドオ</t>
    </rPh>
    <phoneticPr fontId="10"/>
  </si>
  <si>
    <t>阿弥陀瀬の大杉</t>
    <rPh sb="0" eb="3">
      <t>アミダ</t>
    </rPh>
    <rPh sb="3" eb="4">
      <t>セ</t>
    </rPh>
    <rPh sb="5" eb="7">
      <t>オオスギ</t>
    </rPh>
    <phoneticPr fontId="10"/>
  </si>
  <si>
    <t>平12．６．１</t>
    <phoneticPr fontId="7"/>
  </si>
  <si>
    <t>徳昌寺</t>
    <rPh sb="0" eb="1">
      <t>トク</t>
    </rPh>
    <rPh sb="1" eb="2">
      <t>ショウ</t>
    </rPh>
    <rPh sb="2" eb="3">
      <t>ジ</t>
    </rPh>
    <phoneticPr fontId="10"/>
  </si>
  <si>
    <t>与板町馬場町</t>
  </si>
  <si>
    <t>徳昌寺・アカガシの木</t>
    <rPh sb="0" eb="1">
      <t>トク</t>
    </rPh>
    <rPh sb="1" eb="2">
      <t>ショウ</t>
    </rPh>
    <rPh sb="2" eb="3">
      <t>ジ</t>
    </rPh>
    <rPh sb="9" eb="10">
      <t>キ</t>
    </rPh>
    <phoneticPr fontId="10"/>
  </si>
  <si>
    <t>昭47．10．14</t>
  </si>
  <si>
    <t>与板山乙部</t>
    <rPh sb="0" eb="2">
      <t>ヨイタ</t>
    </rPh>
    <rPh sb="2" eb="3">
      <t>ヤマ</t>
    </rPh>
    <rPh sb="3" eb="5">
      <t>オトベ</t>
    </rPh>
    <phoneticPr fontId="10"/>
  </si>
  <si>
    <t>与板町与板城跡</t>
  </si>
  <si>
    <t>推定樹齢400年　目通3.5ｍ</t>
    <rPh sb="0" eb="2">
      <t>スイテイ</t>
    </rPh>
    <rPh sb="2" eb="4">
      <t>ジュレイ</t>
    </rPh>
    <rPh sb="7" eb="8">
      <t>ネン</t>
    </rPh>
    <rPh sb="9" eb="11">
      <t>メドオ</t>
    </rPh>
    <phoneticPr fontId="10"/>
  </si>
  <si>
    <t>城山一本杉</t>
    <rPh sb="0" eb="2">
      <t>シロヤマ</t>
    </rPh>
    <rPh sb="2" eb="5">
      <t>イッポンスギ</t>
    </rPh>
    <phoneticPr fontId="10"/>
  </si>
  <si>
    <t>昭57．３．31</t>
    <phoneticPr fontId="7"/>
  </si>
  <si>
    <t>西中野俣地区</t>
    <rPh sb="0" eb="3">
      <t>ニシナカノ</t>
    </rPh>
    <rPh sb="3" eb="4">
      <t>マタ</t>
    </rPh>
    <rPh sb="4" eb="6">
      <t>チク</t>
    </rPh>
    <phoneticPr fontId="10"/>
  </si>
  <si>
    <t>西中野俣</t>
    <rPh sb="0" eb="3">
      <t>ニシナカノ</t>
    </rPh>
    <rPh sb="3" eb="4">
      <t>マタ</t>
    </rPh>
    <phoneticPr fontId="10"/>
  </si>
  <si>
    <t>面積24,594㎡</t>
    <rPh sb="0" eb="2">
      <t>メンセキ</t>
    </rPh>
    <phoneticPr fontId="10"/>
  </si>
  <si>
    <t>杜々の森</t>
    <rPh sb="0" eb="1">
      <t>モリ</t>
    </rPh>
    <rPh sb="3" eb="4">
      <t>モリ</t>
    </rPh>
    <phoneticPr fontId="10"/>
  </si>
  <si>
    <t>昭56．12．29</t>
  </si>
  <si>
    <t>個人</t>
    <rPh sb="0" eb="2">
      <t>コジン</t>
    </rPh>
    <phoneticPr fontId="10"/>
  </si>
  <si>
    <t>栃尾大野町</t>
    <rPh sb="0" eb="2">
      <t>トチオ</t>
    </rPh>
    <rPh sb="2" eb="5">
      <t>オオノチョウ</t>
    </rPh>
    <phoneticPr fontId="10"/>
  </si>
  <si>
    <t>幹高2.7ｍ</t>
    <rPh sb="0" eb="1">
      <t>ミキ</t>
    </rPh>
    <rPh sb="1" eb="2">
      <t>ダカ</t>
    </rPh>
    <phoneticPr fontId="10"/>
  </si>
  <si>
    <t>炉開き</t>
    <rPh sb="0" eb="1">
      <t>ロ</t>
    </rPh>
    <rPh sb="1" eb="2">
      <t>ヒラ</t>
    </rPh>
    <phoneticPr fontId="10"/>
  </si>
  <si>
    <t>昭55．４．22</t>
    <phoneticPr fontId="7"/>
  </si>
  <si>
    <t>下来伝区</t>
    <rPh sb="3" eb="4">
      <t>ク</t>
    </rPh>
    <phoneticPr fontId="10"/>
  </si>
  <si>
    <t>下来伝</t>
    <rPh sb="0" eb="1">
      <t>シモ</t>
    </rPh>
    <rPh sb="1" eb="2">
      <t>ライ</t>
    </rPh>
    <rPh sb="2" eb="3">
      <t>デン</t>
    </rPh>
    <phoneticPr fontId="10"/>
  </si>
  <si>
    <t>樹齢800年　幹高30ｍ　幹囲8.3ｍ</t>
    <rPh sb="0" eb="2">
      <t>ジュレイ</t>
    </rPh>
    <rPh sb="5" eb="6">
      <t>ネン</t>
    </rPh>
    <rPh sb="7" eb="8">
      <t>ミキ</t>
    </rPh>
    <rPh sb="8" eb="9">
      <t>ダカ</t>
    </rPh>
    <rPh sb="13" eb="14">
      <t>ミキ</t>
    </rPh>
    <rPh sb="14" eb="15">
      <t>カコ</t>
    </rPh>
    <phoneticPr fontId="10"/>
  </si>
  <si>
    <t>下来伝の大杉</t>
    <rPh sb="0" eb="1">
      <t>シモ</t>
    </rPh>
    <rPh sb="1" eb="2">
      <t>ライ</t>
    </rPh>
    <rPh sb="2" eb="3">
      <t>デン</t>
    </rPh>
    <rPh sb="4" eb="6">
      <t>オオスギ</t>
    </rPh>
    <phoneticPr fontId="10"/>
  </si>
  <si>
    <t>昭45．７．１</t>
    <phoneticPr fontId="7"/>
  </si>
  <si>
    <t>栗山沢地区</t>
    <rPh sb="0" eb="2">
      <t>クリヤマ</t>
    </rPh>
    <rPh sb="2" eb="3">
      <t>サワ</t>
    </rPh>
    <rPh sb="3" eb="5">
      <t>チク</t>
    </rPh>
    <phoneticPr fontId="10"/>
  </si>
  <si>
    <t>栗山沢</t>
    <rPh sb="0" eb="2">
      <t>クリヤマ</t>
    </rPh>
    <rPh sb="2" eb="3">
      <t>サワ</t>
    </rPh>
    <phoneticPr fontId="10"/>
  </si>
  <si>
    <t>樹齢80年　幹囲2.25ｍ</t>
    <rPh sb="0" eb="2">
      <t>ジュレイ</t>
    </rPh>
    <rPh sb="4" eb="5">
      <t>ネン</t>
    </rPh>
    <rPh sb="6" eb="7">
      <t>ミキ</t>
    </rPh>
    <rPh sb="7" eb="8">
      <t>ガコ</t>
    </rPh>
    <phoneticPr fontId="10"/>
  </si>
  <si>
    <t>しだれ桜</t>
    <rPh sb="3" eb="4">
      <t>ザクラ</t>
    </rPh>
    <phoneticPr fontId="10"/>
  </si>
  <si>
    <t>平12．11．28</t>
  </si>
  <si>
    <t>小国町法末</t>
  </si>
  <si>
    <t>幹囲1.8ｍ</t>
    <rPh sb="0" eb="1">
      <t>ミキ</t>
    </rPh>
    <rPh sb="1" eb="2">
      <t>ガコ</t>
    </rPh>
    <phoneticPr fontId="10"/>
  </si>
  <si>
    <t>おっこう（イチイ）</t>
  </si>
  <si>
    <t>平８．11．１</t>
    <phoneticPr fontId="7"/>
  </si>
  <si>
    <t>真光寺</t>
    <rPh sb="0" eb="3">
      <t>シンコウジ</t>
    </rPh>
    <phoneticPr fontId="10"/>
  </si>
  <si>
    <t>小国町森光</t>
  </si>
  <si>
    <t>幹囲3.5ｍ</t>
    <rPh sb="0" eb="1">
      <t>ミキ</t>
    </rPh>
    <rPh sb="1" eb="2">
      <t>ガコ</t>
    </rPh>
    <phoneticPr fontId="10"/>
  </si>
  <si>
    <t>イチョウ（銀杏）</t>
    <rPh sb="5" eb="7">
      <t>イチョウ</t>
    </rPh>
    <phoneticPr fontId="10"/>
  </si>
  <si>
    <t>小国町原</t>
  </si>
  <si>
    <t>幹囲3.2ｍ</t>
    <rPh sb="0" eb="1">
      <t>ミキ</t>
    </rPh>
    <rPh sb="1" eb="2">
      <t>ガコ</t>
    </rPh>
    <phoneticPr fontId="10"/>
  </si>
  <si>
    <t>スギ（杉）</t>
    <rPh sb="3" eb="4">
      <t>スギ</t>
    </rPh>
    <phoneticPr fontId="10"/>
  </si>
  <si>
    <t>昭58．４．１</t>
    <phoneticPr fontId="7"/>
  </si>
  <si>
    <t>戸隠神社</t>
    <rPh sb="0" eb="2">
      <t>トガクシ</t>
    </rPh>
    <phoneticPr fontId="10"/>
  </si>
  <si>
    <t>小国町武石</t>
  </si>
  <si>
    <t>幹囲4.25ｍ</t>
    <rPh sb="0" eb="1">
      <t>ミキ</t>
    </rPh>
    <rPh sb="1" eb="2">
      <t>ガコ</t>
    </rPh>
    <phoneticPr fontId="10"/>
  </si>
  <si>
    <t>日吉神社</t>
    <rPh sb="0" eb="2">
      <t>ヒヨシ</t>
    </rPh>
    <phoneticPr fontId="10"/>
  </si>
  <si>
    <t>小国町相野原</t>
  </si>
  <si>
    <t>幹囲6.19ｍ</t>
    <rPh sb="0" eb="1">
      <t>ミキ</t>
    </rPh>
    <rPh sb="1" eb="2">
      <t>ガコ</t>
    </rPh>
    <phoneticPr fontId="10"/>
  </si>
  <si>
    <t>ケヤキ（欅）</t>
    <rPh sb="4" eb="5">
      <t>ケヤキ</t>
    </rPh>
    <phoneticPr fontId="10"/>
  </si>
  <si>
    <t>幹囲3.51ｍ</t>
    <rPh sb="0" eb="1">
      <t>ミキ</t>
    </rPh>
    <rPh sb="1" eb="2">
      <t>ガコ</t>
    </rPh>
    <phoneticPr fontId="10"/>
  </si>
  <si>
    <t>トチ（栃）</t>
    <rPh sb="3" eb="4">
      <t>トチ</t>
    </rPh>
    <phoneticPr fontId="10"/>
  </si>
  <si>
    <t>小国町苔野島</t>
    <rPh sb="5" eb="6">
      <t>シマ</t>
    </rPh>
    <phoneticPr fontId="10"/>
  </si>
  <si>
    <t>幹囲2.29ｍ</t>
    <rPh sb="0" eb="1">
      <t>ミキ</t>
    </rPh>
    <rPh sb="1" eb="2">
      <t>ガコ</t>
    </rPh>
    <phoneticPr fontId="10"/>
  </si>
  <si>
    <t>カシ（樫）</t>
    <rPh sb="3" eb="4">
      <t>カシ</t>
    </rPh>
    <phoneticPr fontId="10"/>
  </si>
  <si>
    <t>小国町大貝</t>
  </si>
  <si>
    <t>幹囲6.22ｍ</t>
    <rPh sb="0" eb="1">
      <t>ミキ</t>
    </rPh>
    <rPh sb="1" eb="2">
      <t>ガコ</t>
    </rPh>
    <phoneticPr fontId="10"/>
  </si>
  <si>
    <t>昭57．４．17</t>
    <phoneticPr fontId="7"/>
  </si>
  <si>
    <t>木篭氏子代表</t>
    <rPh sb="0" eb="1">
      <t>キ</t>
    </rPh>
    <rPh sb="1" eb="2">
      <t>カゴ</t>
    </rPh>
    <rPh sb="2" eb="4">
      <t>ウジコ</t>
    </rPh>
    <rPh sb="4" eb="6">
      <t>ダイヒョウ</t>
    </rPh>
    <phoneticPr fontId="10"/>
  </si>
  <si>
    <t>山古志東竹沢丙300</t>
    <rPh sb="0" eb="1">
      <t>ヤマ</t>
    </rPh>
    <rPh sb="3" eb="4">
      <t>ヒガシ</t>
    </rPh>
    <rPh sb="4" eb="6">
      <t>タケサワ</t>
    </rPh>
    <rPh sb="6" eb="7">
      <t>ヘイ</t>
    </rPh>
    <phoneticPr fontId="10"/>
  </si>
  <si>
    <t>木篭諏訪神社の樹群</t>
    <rPh sb="0" eb="1">
      <t>キ</t>
    </rPh>
    <rPh sb="1" eb="2">
      <t>カゴ</t>
    </rPh>
    <rPh sb="2" eb="4">
      <t>スワ</t>
    </rPh>
    <rPh sb="7" eb="8">
      <t>ジュ</t>
    </rPh>
    <rPh sb="8" eb="9">
      <t>グン</t>
    </rPh>
    <phoneticPr fontId="10"/>
  </si>
  <si>
    <t>昭52．６．28</t>
    <phoneticPr fontId="7"/>
  </si>
  <si>
    <t>大久保区長</t>
    <rPh sb="0" eb="5">
      <t>オオクボクチョウ</t>
    </rPh>
    <phoneticPr fontId="10"/>
  </si>
  <si>
    <t>山古志東竹沢乙303</t>
    <rPh sb="0" eb="1">
      <t>ヤマ</t>
    </rPh>
    <rPh sb="3" eb="4">
      <t>ヒガシ</t>
    </rPh>
    <rPh sb="4" eb="6">
      <t>タケサワ</t>
    </rPh>
    <rPh sb="6" eb="7">
      <t>オツ</t>
    </rPh>
    <phoneticPr fontId="10"/>
  </si>
  <si>
    <t>樹齢約600年　目通11.4ｍ</t>
    <rPh sb="0" eb="2">
      <t>ジュレイ</t>
    </rPh>
    <rPh sb="2" eb="3">
      <t>ヤク</t>
    </rPh>
    <rPh sb="6" eb="7">
      <t>ネン</t>
    </rPh>
    <rPh sb="8" eb="10">
      <t>メドオ</t>
    </rPh>
    <phoneticPr fontId="10"/>
  </si>
  <si>
    <t>大久保の桂の木</t>
    <rPh sb="0" eb="3">
      <t>オオクボ</t>
    </rPh>
    <rPh sb="4" eb="5">
      <t>カツラ</t>
    </rPh>
    <rPh sb="6" eb="7">
      <t>キ</t>
    </rPh>
    <phoneticPr fontId="10"/>
  </si>
  <si>
    <t>昭62．10．６</t>
    <phoneticPr fontId="7"/>
  </si>
  <si>
    <t>長岡市</t>
    <rPh sb="0" eb="3">
      <t>ナガオカシ</t>
    </rPh>
    <phoneticPr fontId="10"/>
  </si>
  <si>
    <t>上岩井字根立地内</t>
    <rPh sb="0" eb="1">
      <t>カミ</t>
    </rPh>
    <rPh sb="1" eb="3">
      <t>イワイ</t>
    </rPh>
    <rPh sb="3" eb="4">
      <t>アザ</t>
    </rPh>
    <rPh sb="4" eb="5">
      <t>ネ</t>
    </rPh>
    <rPh sb="5" eb="6">
      <t>ダ</t>
    </rPh>
    <rPh sb="6" eb="7">
      <t>チ</t>
    </rPh>
    <rPh sb="7" eb="8">
      <t>ナイ</t>
    </rPh>
    <phoneticPr fontId="10"/>
  </si>
  <si>
    <t>縄文時代後期</t>
    <rPh sb="4" eb="6">
      <t>コウキ</t>
    </rPh>
    <phoneticPr fontId="10"/>
  </si>
  <si>
    <t>根立遺跡のクルミの木</t>
    <rPh sb="0" eb="1">
      <t>ネ</t>
    </rPh>
    <rPh sb="1" eb="2">
      <t>ダ</t>
    </rPh>
    <rPh sb="2" eb="4">
      <t>イセキ</t>
    </rPh>
    <rPh sb="9" eb="10">
      <t>キ</t>
    </rPh>
    <phoneticPr fontId="10"/>
  </si>
  <si>
    <t>昭47．11．10</t>
  </si>
  <si>
    <t>中永</t>
    <rPh sb="0" eb="1">
      <t>チュウ</t>
    </rPh>
    <rPh sb="1" eb="2">
      <t>エイ</t>
    </rPh>
    <phoneticPr fontId="10"/>
  </si>
  <si>
    <t>目通6.15ｍ</t>
    <rPh sb="0" eb="1">
      <t>メ</t>
    </rPh>
    <rPh sb="1" eb="2">
      <t>トオ</t>
    </rPh>
    <phoneticPr fontId="10"/>
  </si>
  <si>
    <t>中永の大ケヤキ</t>
    <rPh sb="0" eb="1">
      <t>チュウ</t>
    </rPh>
    <rPh sb="1" eb="2">
      <t>エイ</t>
    </rPh>
    <rPh sb="3" eb="4">
      <t>オオ</t>
    </rPh>
    <phoneticPr fontId="10"/>
  </si>
  <si>
    <t>平13．６．12</t>
    <phoneticPr fontId="7"/>
  </si>
  <si>
    <t>赤沼地区</t>
    <rPh sb="0" eb="2">
      <t>アカヌマ</t>
    </rPh>
    <rPh sb="2" eb="4">
      <t>チク</t>
    </rPh>
    <phoneticPr fontId="10"/>
  </si>
  <si>
    <t>赤沼</t>
    <rPh sb="0" eb="2">
      <t>アカヌマ</t>
    </rPh>
    <phoneticPr fontId="10"/>
  </si>
  <si>
    <t>推定樹齢420年</t>
    <rPh sb="0" eb="2">
      <t>スイテイ</t>
    </rPh>
    <rPh sb="2" eb="4">
      <t>ジュレイ</t>
    </rPh>
    <rPh sb="7" eb="8">
      <t>ネン</t>
    </rPh>
    <phoneticPr fontId="10"/>
  </si>
  <si>
    <t>三沼大ケヤキ</t>
    <rPh sb="0" eb="1">
      <t>サン</t>
    </rPh>
    <rPh sb="1" eb="2">
      <t>ヌマ</t>
    </rPh>
    <rPh sb="2" eb="3">
      <t>オオ</t>
    </rPh>
    <phoneticPr fontId="10"/>
  </si>
  <si>
    <t>平２．２．１</t>
    <phoneticPr fontId="7"/>
  </si>
  <si>
    <t>栖吉神社</t>
    <rPh sb="0" eb="2">
      <t>スヨシ</t>
    </rPh>
    <phoneticPr fontId="10"/>
  </si>
  <si>
    <t>栖吉町</t>
    <rPh sb="0" eb="2">
      <t>スヨシ</t>
    </rPh>
    <rPh sb="2" eb="3">
      <t>マチ</t>
    </rPh>
    <phoneticPr fontId="10"/>
  </si>
  <si>
    <t>推定樹齢700～800年</t>
    <rPh sb="0" eb="2">
      <t>スイテイ</t>
    </rPh>
    <rPh sb="2" eb="4">
      <t>ジュレイ</t>
    </rPh>
    <rPh sb="11" eb="12">
      <t>ネン</t>
    </rPh>
    <phoneticPr fontId="10"/>
  </si>
  <si>
    <t>栖吉（三貫梨）の乳いちょう</t>
    <rPh sb="0" eb="2">
      <t>スヨシ</t>
    </rPh>
    <rPh sb="3" eb="5">
      <t>サンカン</t>
    </rPh>
    <rPh sb="5" eb="6">
      <t>ナシ</t>
    </rPh>
    <rPh sb="8" eb="9">
      <t>ニュウ</t>
    </rPh>
    <phoneticPr fontId="10"/>
  </si>
  <si>
    <t>福島町</t>
    <rPh sb="0" eb="3">
      <t>フクシママチ</t>
    </rPh>
    <phoneticPr fontId="10"/>
  </si>
  <si>
    <t>推定樹齢400～500年</t>
    <rPh sb="0" eb="2">
      <t>スイテイ</t>
    </rPh>
    <rPh sb="2" eb="4">
      <t>ジュレイ</t>
    </rPh>
    <rPh sb="11" eb="12">
      <t>ネン</t>
    </rPh>
    <phoneticPr fontId="10"/>
  </si>
  <si>
    <t>福島の大欅</t>
    <rPh sb="0" eb="2">
      <t>フクシマ</t>
    </rPh>
    <rPh sb="3" eb="4">
      <t>オオ</t>
    </rPh>
    <rPh sb="4" eb="5">
      <t>ケヤキ</t>
    </rPh>
    <phoneticPr fontId="10"/>
  </si>
  <si>
    <t>昭47．３．23</t>
    <phoneticPr fontId="7"/>
  </si>
  <si>
    <t>大積高鳥町</t>
    <rPh sb="0" eb="1">
      <t>オオ</t>
    </rPh>
    <rPh sb="1" eb="2">
      <t>ヅ</t>
    </rPh>
    <rPh sb="2" eb="3">
      <t>タカ</t>
    </rPh>
    <rPh sb="3" eb="5">
      <t>トリマチ</t>
    </rPh>
    <phoneticPr fontId="10"/>
  </si>
  <si>
    <t>推定樹齢300年</t>
    <rPh sb="0" eb="2">
      <t>スイテイ</t>
    </rPh>
    <rPh sb="2" eb="4">
      <t>ジュレイ</t>
    </rPh>
    <rPh sb="7" eb="8">
      <t>ネン</t>
    </rPh>
    <phoneticPr fontId="10"/>
  </si>
  <si>
    <t>大積の大一位と伽羅木</t>
    <rPh sb="0" eb="1">
      <t>オオ</t>
    </rPh>
    <rPh sb="1" eb="2">
      <t>ツ</t>
    </rPh>
    <rPh sb="3" eb="4">
      <t>ダイ</t>
    </rPh>
    <rPh sb="4" eb="6">
      <t>イチイ</t>
    </rPh>
    <rPh sb="7" eb="9">
      <t>キャラ</t>
    </rPh>
    <rPh sb="9" eb="10">
      <t>ボク</t>
    </rPh>
    <phoneticPr fontId="10"/>
  </si>
  <si>
    <t>古正寺町町内会</t>
    <rPh sb="0" eb="4">
      <t>コショウジマチ</t>
    </rPh>
    <rPh sb="4" eb="6">
      <t>チョウナイ</t>
    </rPh>
    <rPh sb="6" eb="7">
      <t>カイ</t>
    </rPh>
    <phoneticPr fontId="10"/>
  </si>
  <si>
    <t>古正寺町</t>
    <rPh sb="0" eb="4">
      <t>コショウジマチ</t>
    </rPh>
    <phoneticPr fontId="10"/>
  </si>
  <si>
    <t>推定樹齢600～700年</t>
    <rPh sb="0" eb="2">
      <t>スイテイ</t>
    </rPh>
    <rPh sb="2" eb="4">
      <t>ジュレイ</t>
    </rPh>
    <rPh sb="11" eb="12">
      <t>ネン</t>
    </rPh>
    <phoneticPr fontId="10"/>
  </si>
  <si>
    <t>古正寺の大欅</t>
    <rPh sb="0" eb="1">
      <t>コ</t>
    </rPh>
    <rPh sb="1" eb="2">
      <t>ショウ</t>
    </rPh>
    <rPh sb="2" eb="3">
      <t>ジ</t>
    </rPh>
    <rPh sb="4" eb="5">
      <t>オオ</t>
    </rPh>
    <rPh sb="5" eb="6">
      <t>ケヤキ</t>
    </rPh>
    <phoneticPr fontId="10"/>
  </si>
  <si>
    <t>天然記念物</t>
  </si>
  <si>
    <t>市</t>
    <rPh sb="0" eb="1">
      <t>シ</t>
    </rPh>
    <phoneticPr fontId="10"/>
  </si>
  <si>
    <t>昭46．３．29</t>
    <phoneticPr fontId="7"/>
  </si>
  <si>
    <t>香林寺</t>
    <rPh sb="0" eb="1">
      <t>コウ</t>
    </rPh>
    <rPh sb="1" eb="2">
      <t>リン</t>
    </rPh>
    <rPh sb="2" eb="3">
      <t>ジ</t>
    </rPh>
    <phoneticPr fontId="10"/>
  </si>
  <si>
    <t>雲出町</t>
    <rPh sb="0" eb="1">
      <t>クモ</t>
    </rPh>
    <rPh sb="1" eb="2">
      <t>イ</t>
    </rPh>
    <rPh sb="2" eb="3">
      <t>マチ</t>
    </rPh>
    <phoneticPr fontId="10"/>
  </si>
  <si>
    <t>推定樹齢400年</t>
    <rPh sb="0" eb="2">
      <t>スイテイ</t>
    </rPh>
    <rPh sb="2" eb="4">
      <t>ジュレイ</t>
    </rPh>
    <rPh sb="7" eb="8">
      <t>ネン</t>
    </rPh>
    <phoneticPr fontId="10"/>
  </si>
  <si>
    <t>香林寺のしだれ桜</t>
    <rPh sb="0" eb="1">
      <t>コウ</t>
    </rPh>
    <rPh sb="1" eb="2">
      <t>リン</t>
    </rPh>
    <rPh sb="2" eb="3">
      <t>ジ</t>
    </rPh>
    <rPh sb="7" eb="8">
      <t>ザクラ</t>
    </rPh>
    <phoneticPr fontId="10"/>
  </si>
  <si>
    <t>昭38．３．28</t>
    <phoneticPr fontId="7"/>
  </si>
  <si>
    <t>金峯神社</t>
    <rPh sb="0" eb="1">
      <t>カネ</t>
    </rPh>
    <rPh sb="1" eb="2">
      <t>ミネ</t>
    </rPh>
    <phoneticPr fontId="10"/>
  </si>
  <si>
    <t>西蔵王３</t>
    <rPh sb="0" eb="1">
      <t>ニシ</t>
    </rPh>
    <rPh sb="1" eb="3">
      <t>ザオウ</t>
    </rPh>
    <phoneticPr fontId="10"/>
  </si>
  <si>
    <t>蔵王の大欅</t>
    <rPh sb="0" eb="2">
      <t>ザオウ</t>
    </rPh>
    <rPh sb="3" eb="4">
      <t>オオ</t>
    </rPh>
    <rPh sb="4" eb="5">
      <t>ケヤキ</t>
    </rPh>
    <phoneticPr fontId="10"/>
  </si>
  <si>
    <t>栖吉町</t>
    <rPh sb="0" eb="2">
      <t>スヨシ</t>
    </rPh>
    <rPh sb="2" eb="3">
      <t>チョウ</t>
    </rPh>
    <phoneticPr fontId="10"/>
  </si>
  <si>
    <t>推定樹齢600～800年</t>
    <rPh sb="0" eb="2">
      <t>スイテイ</t>
    </rPh>
    <rPh sb="2" eb="4">
      <t>ジュレイ</t>
    </rPh>
    <rPh sb="11" eb="12">
      <t>ネン</t>
    </rPh>
    <phoneticPr fontId="10"/>
  </si>
  <si>
    <t>栖吉の大欅</t>
    <rPh sb="0" eb="2">
      <t>スヨシ</t>
    </rPh>
    <rPh sb="3" eb="4">
      <t>オオ</t>
    </rPh>
    <rPh sb="4" eb="5">
      <t>ケヤキ</t>
    </rPh>
    <phoneticPr fontId="10"/>
  </si>
  <si>
    <t>昭56．４．1</t>
    <phoneticPr fontId="7"/>
  </si>
  <si>
    <t>聖徳寺</t>
    <rPh sb="0" eb="2">
      <t>ショウトク</t>
    </rPh>
    <rPh sb="2" eb="3">
      <t>ジ</t>
    </rPh>
    <phoneticPr fontId="10"/>
  </si>
  <si>
    <t>寺泊荒町</t>
  </si>
  <si>
    <t>江戸時代中期</t>
    <rPh sb="4" eb="6">
      <t>チュウキ</t>
    </rPh>
    <phoneticPr fontId="10"/>
  </si>
  <si>
    <t>聖徳寺庭園</t>
    <rPh sb="0" eb="2">
      <t>ショウトク</t>
    </rPh>
    <rPh sb="2" eb="3">
      <t>ジ</t>
    </rPh>
    <rPh sb="3" eb="5">
      <t>テイエン</t>
    </rPh>
    <phoneticPr fontId="10"/>
  </si>
  <si>
    <t>長岡市教育委員会</t>
    <rPh sb="0" eb="3">
      <t>ナガオカシ</t>
    </rPh>
    <rPh sb="3" eb="5">
      <t>キョウイク</t>
    </rPh>
    <rPh sb="5" eb="8">
      <t>イインカイ</t>
    </rPh>
    <phoneticPr fontId="10"/>
  </si>
  <si>
    <t>与板町長丁</t>
  </si>
  <si>
    <t>明治25年（1892）</t>
    <rPh sb="0" eb="2">
      <t>メイジ</t>
    </rPh>
    <rPh sb="4" eb="5">
      <t>ネン</t>
    </rPh>
    <phoneticPr fontId="10"/>
  </si>
  <si>
    <t>昭54．10．１</t>
    <phoneticPr fontId="7"/>
  </si>
  <si>
    <t>小貫</t>
    <rPh sb="0" eb="1">
      <t>ショウ</t>
    </rPh>
    <rPh sb="1" eb="2">
      <t>ツラヌ</t>
    </rPh>
    <phoneticPr fontId="10"/>
  </si>
  <si>
    <t>明治時代初期</t>
    <rPh sb="4" eb="6">
      <t>ショキ</t>
    </rPh>
    <phoneticPr fontId="10"/>
  </si>
  <si>
    <t>外山家庭園</t>
    <rPh sb="0" eb="2">
      <t>トヤマ</t>
    </rPh>
    <rPh sb="2" eb="3">
      <t>カ</t>
    </rPh>
    <rPh sb="3" eb="5">
      <t>テイエン</t>
    </rPh>
    <phoneticPr fontId="10"/>
  </si>
  <si>
    <t>名勝</t>
    <rPh sb="0" eb="2">
      <t>メイショウ</t>
    </rPh>
    <phoneticPr fontId="10"/>
  </si>
  <si>
    <t>平７．３．23</t>
    <phoneticPr fontId="7"/>
  </si>
  <si>
    <t>常禅寺</t>
    <rPh sb="0" eb="1">
      <t>ジョウ</t>
    </rPh>
    <rPh sb="1" eb="2">
      <t>ゼン</t>
    </rPh>
    <rPh sb="2" eb="3">
      <t>ジ</t>
    </rPh>
    <phoneticPr fontId="10"/>
  </si>
  <si>
    <t>寺泊町軽井</t>
  </si>
  <si>
    <t>江戸時代末期～明治初期</t>
    <rPh sb="0" eb="2">
      <t>エド</t>
    </rPh>
    <rPh sb="2" eb="4">
      <t>ジダイ</t>
    </rPh>
    <rPh sb="4" eb="6">
      <t>マッキ</t>
    </rPh>
    <rPh sb="7" eb="9">
      <t>メイジ</t>
    </rPh>
    <rPh sb="9" eb="11">
      <t>ショキ</t>
    </rPh>
    <phoneticPr fontId="10"/>
  </si>
  <si>
    <t>桑名藩士墓碑</t>
    <rPh sb="0" eb="2">
      <t>クワナ</t>
    </rPh>
    <rPh sb="2" eb="3">
      <t>ハン</t>
    </rPh>
    <rPh sb="3" eb="4">
      <t>シ</t>
    </rPh>
    <rPh sb="4" eb="6">
      <t>ハカヒ</t>
    </rPh>
    <phoneticPr fontId="10"/>
  </si>
  <si>
    <t>平２．３．27</t>
    <phoneticPr fontId="7"/>
  </si>
  <si>
    <t>夏戸城跡保存会</t>
    <rPh sb="0" eb="1">
      <t>ナツ</t>
    </rPh>
    <rPh sb="1" eb="2">
      <t>ド</t>
    </rPh>
    <rPh sb="2" eb="4">
      <t>ジョウシ</t>
    </rPh>
    <rPh sb="4" eb="7">
      <t>ホゾンカイ</t>
    </rPh>
    <phoneticPr fontId="10"/>
  </si>
  <si>
    <t>寺泊夏戸</t>
  </si>
  <si>
    <t>戦国時代</t>
    <phoneticPr fontId="10"/>
  </si>
  <si>
    <t>夏戸城跡</t>
    <rPh sb="0" eb="1">
      <t>ナツ</t>
    </rPh>
    <rPh sb="1" eb="2">
      <t>ド</t>
    </rPh>
    <rPh sb="2" eb="4">
      <t>ジョウシ</t>
    </rPh>
    <phoneticPr fontId="10"/>
  </si>
  <si>
    <t>昭56．４．１</t>
    <phoneticPr fontId="7"/>
  </si>
  <si>
    <t>寺泊坂井町</t>
  </si>
  <si>
    <t>初君旧歌碑の地</t>
    <rPh sb="0" eb="1">
      <t>ハツ</t>
    </rPh>
    <rPh sb="1" eb="2">
      <t>ギミ</t>
    </rPh>
    <rPh sb="2" eb="3">
      <t>キュウ</t>
    </rPh>
    <rPh sb="3" eb="5">
      <t>カヒ</t>
    </rPh>
    <rPh sb="6" eb="7">
      <t>チ</t>
    </rPh>
    <phoneticPr fontId="10"/>
  </si>
  <si>
    <t>昭54．３．29</t>
    <phoneticPr fontId="7"/>
  </si>
  <si>
    <t>愛宕神社氏子中</t>
    <rPh sb="0" eb="2">
      <t>アタゴ</t>
    </rPh>
    <rPh sb="4" eb="6">
      <t>ウジコ</t>
    </rPh>
    <rPh sb="6" eb="7">
      <t>チュウ</t>
    </rPh>
    <phoneticPr fontId="10"/>
  </si>
  <si>
    <t>寺泊磯町</t>
  </si>
  <si>
    <t>享和２年（1802）</t>
    <rPh sb="0" eb="2">
      <t>キョウワ</t>
    </rPh>
    <rPh sb="3" eb="4">
      <t>ネン</t>
    </rPh>
    <phoneticPr fontId="10"/>
  </si>
  <si>
    <t>初君歌碑</t>
    <rPh sb="0" eb="1">
      <t>ハツ</t>
    </rPh>
    <rPh sb="1" eb="2">
      <t>ギミ</t>
    </rPh>
    <rPh sb="2" eb="4">
      <t>カヒ</t>
    </rPh>
    <phoneticPr fontId="10"/>
  </si>
  <si>
    <t>昭52．３．24</t>
    <phoneticPr fontId="7"/>
  </si>
  <si>
    <t>照明寺</t>
    <rPh sb="0" eb="2">
      <t>ショウメイ</t>
    </rPh>
    <rPh sb="2" eb="3">
      <t>ジ</t>
    </rPh>
    <phoneticPr fontId="10"/>
  </si>
  <si>
    <t>寺泊新道</t>
  </si>
  <si>
    <t>享和元年（1801）</t>
    <rPh sb="0" eb="2">
      <t>キョウワ</t>
    </rPh>
    <rPh sb="2" eb="4">
      <t>ガンネン</t>
    </rPh>
    <phoneticPr fontId="10"/>
  </si>
  <si>
    <t>良寛住庵の地　密蔵院跡</t>
    <rPh sb="0" eb="2">
      <t>リョウカン</t>
    </rPh>
    <rPh sb="2" eb="3">
      <t>ジュウ</t>
    </rPh>
    <rPh sb="3" eb="4">
      <t>アン</t>
    </rPh>
    <rPh sb="5" eb="6">
      <t>チ</t>
    </rPh>
    <rPh sb="7" eb="8">
      <t>ミツ</t>
    </rPh>
    <rPh sb="8" eb="9">
      <t>ゾウ</t>
    </rPh>
    <rPh sb="9" eb="10">
      <t>イン</t>
    </rPh>
    <rPh sb="10" eb="11">
      <t>アト</t>
    </rPh>
    <phoneticPr fontId="10"/>
  </si>
  <si>
    <t>万福寺</t>
    <rPh sb="0" eb="1">
      <t>マン</t>
    </rPh>
    <rPh sb="1" eb="2">
      <t>フク</t>
    </rPh>
    <rPh sb="2" eb="3">
      <t>ジ</t>
    </rPh>
    <phoneticPr fontId="10"/>
  </si>
  <si>
    <t>寺泊当新田</t>
  </si>
  <si>
    <t>寛政３年（1791）</t>
    <rPh sb="0" eb="2">
      <t>カンセイ</t>
    </rPh>
    <rPh sb="3" eb="4">
      <t>ネン</t>
    </rPh>
    <phoneticPr fontId="10"/>
  </si>
  <si>
    <t>大森子陽の墓</t>
    <rPh sb="0" eb="2">
      <t>オオモリ</t>
    </rPh>
    <rPh sb="2" eb="3">
      <t>シ</t>
    </rPh>
    <rPh sb="3" eb="4">
      <t>ヨウ</t>
    </rPh>
    <rPh sb="5" eb="6">
      <t>ハカ</t>
    </rPh>
    <phoneticPr fontId="10"/>
  </si>
  <si>
    <t>寺泊大町</t>
  </si>
  <si>
    <t>文治年間（1185～1190）</t>
    <rPh sb="0" eb="2">
      <t>ブンチ</t>
    </rPh>
    <rPh sb="2" eb="4">
      <t>ネンカン</t>
    </rPh>
    <phoneticPr fontId="10"/>
  </si>
  <si>
    <t>菊屋五十嵐家跡　聚感園</t>
    <rPh sb="0" eb="2">
      <t>キクヤ</t>
    </rPh>
    <rPh sb="2" eb="5">
      <t>イガラシ</t>
    </rPh>
    <rPh sb="5" eb="6">
      <t>ケ</t>
    </rPh>
    <rPh sb="6" eb="7">
      <t>アト</t>
    </rPh>
    <rPh sb="8" eb="9">
      <t>アツム</t>
    </rPh>
    <rPh sb="9" eb="10">
      <t>カン</t>
    </rPh>
    <rPh sb="10" eb="11">
      <t>エン</t>
    </rPh>
    <phoneticPr fontId="10"/>
  </si>
  <si>
    <t>昭52．３．25</t>
    <phoneticPr fontId="7"/>
  </si>
  <si>
    <t>治暦寺</t>
    <rPh sb="0" eb="1">
      <t>チ</t>
    </rPh>
    <rPh sb="1" eb="2">
      <t>レキ</t>
    </rPh>
    <rPh sb="2" eb="3">
      <t>テラ</t>
    </rPh>
    <phoneticPr fontId="10"/>
  </si>
  <si>
    <t>村田</t>
    <rPh sb="0" eb="2">
      <t>ムラタ</t>
    </rPh>
    <phoneticPr fontId="10"/>
  </si>
  <si>
    <t>風間信濃守信昭の墓</t>
    <rPh sb="0" eb="2">
      <t>カザマ</t>
    </rPh>
    <rPh sb="2" eb="4">
      <t>シナノ</t>
    </rPh>
    <rPh sb="4" eb="5">
      <t>カミ</t>
    </rPh>
    <rPh sb="5" eb="7">
      <t>ノブアキ</t>
    </rPh>
    <rPh sb="8" eb="9">
      <t>ハカ</t>
    </rPh>
    <phoneticPr fontId="10"/>
  </si>
  <si>
    <t>妙徳寺</t>
    <rPh sb="0" eb="3">
      <t>ミョウトクジ</t>
    </rPh>
    <phoneticPr fontId="10"/>
  </si>
  <si>
    <t>島崎</t>
    <rPh sb="0" eb="2">
      <t>シマザキ</t>
    </rPh>
    <phoneticPr fontId="10"/>
  </si>
  <si>
    <t>遍澄法師の墓</t>
    <rPh sb="0" eb="1">
      <t>ヘン</t>
    </rPh>
    <rPh sb="1" eb="2">
      <t>スミ</t>
    </rPh>
    <rPh sb="2" eb="4">
      <t>ホウシ</t>
    </rPh>
    <rPh sb="5" eb="6">
      <t>ハカ</t>
    </rPh>
    <phoneticPr fontId="10"/>
  </si>
  <si>
    <t>蓮念寺</t>
    <rPh sb="0" eb="1">
      <t>レン</t>
    </rPh>
    <rPh sb="1" eb="2">
      <t>ネン</t>
    </rPh>
    <rPh sb="2" eb="3">
      <t>ジ</t>
    </rPh>
    <phoneticPr fontId="10"/>
  </si>
  <si>
    <t>東保内</t>
    <rPh sb="0" eb="1">
      <t>ヒガシ</t>
    </rPh>
    <rPh sb="1" eb="3">
      <t>ホナイ</t>
    </rPh>
    <phoneticPr fontId="10"/>
  </si>
  <si>
    <t>村岡三郎公の墓</t>
    <rPh sb="0" eb="2">
      <t>ムラオカ</t>
    </rPh>
    <rPh sb="2" eb="4">
      <t>サブロウ</t>
    </rPh>
    <rPh sb="4" eb="5">
      <t>コウ</t>
    </rPh>
    <rPh sb="6" eb="7">
      <t>ハカ</t>
    </rPh>
    <phoneticPr fontId="10"/>
  </si>
  <si>
    <t>縄文時代</t>
    <rPh sb="0" eb="2">
      <t>ジョウモン</t>
    </rPh>
    <rPh sb="2" eb="4">
      <t>ジダイ</t>
    </rPh>
    <phoneticPr fontId="10"/>
  </si>
  <si>
    <t>徳昌寺遺跡</t>
    <rPh sb="0" eb="1">
      <t>トク</t>
    </rPh>
    <rPh sb="1" eb="2">
      <t>ショウ</t>
    </rPh>
    <rPh sb="2" eb="3">
      <t>ジ</t>
    </rPh>
    <rPh sb="3" eb="5">
      <t>イセキ</t>
    </rPh>
    <phoneticPr fontId="10"/>
  </si>
  <si>
    <t>栃倉</t>
    <rPh sb="0" eb="1">
      <t>トチ</t>
    </rPh>
    <rPh sb="1" eb="2">
      <t>クラ</t>
    </rPh>
    <phoneticPr fontId="10"/>
  </si>
  <si>
    <t>縄文時代中期</t>
    <rPh sb="4" eb="6">
      <t>チュウキ</t>
    </rPh>
    <phoneticPr fontId="10"/>
  </si>
  <si>
    <t>栃倉遺跡</t>
    <rPh sb="0" eb="1">
      <t>トチ</t>
    </rPh>
    <rPh sb="1" eb="2">
      <t>クラ</t>
    </rPh>
    <rPh sb="2" eb="4">
      <t>イセキ</t>
    </rPh>
    <phoneticPr fontId="10"/>
  </si>
  <si>
    <t>小国町武石集落</t>
    <rPh sb="3" eb="5">
      <t>タケイシ</t>
    </rPh>
    <rPh sb="5" eb="7">
      <t>シュウラク</t>
    </rPh>
    <phoneticPr fontId="10"/>
  </si>
  <si>
    <t>武石峠と石仏群</t>
    <rPh sb="0" eb="2">
      <t>タケイシ</t>
    </rPh>
    <rPh sb="2" eb="3">
      <t>トウゲ</t>
    </rPh>
    <rPh sb="4" eb="6">
      <t>セキブツ</t>
    </rPh>
    <rPh sb="6" eb="7">
      <t>グン</t>
    </rPh>
    <phoneticPr fontId="10"/>
  </si>
  <si>
    <t>平元．４．１</t>
  </si>
  <si>
    <t>小国町八王子</t>
    <rPh sb="3" eb="6">
      <t>ハチオウジ</t>
    </rPh>
    <phoneticPr fontId="10"/>
  </si>
  <si>
    <t>小国町八王子</t>
  </si>
  <si>
    <t>石仏群</t>
    <rPh sb="0" eb="2">
      <t>セキブツ</t>
    </rPh>
    <rPh sb="2" eb="3">
      <t>グン</t>
    </rPh>
    <phoneticPr fontId="10"/>
  </si>
  <si>
    <t>小国町森光</t>
    <rPh sb="3" eb="4">
      <t>モリ</t>
    </rPh>
    <rPh sb="4" eb="5">
      <t>ヒカリ</t>
    </rPh>
    <phoneticPr fontId="10"/>
  </si>
  <si>
    <t>明治28年（1895）</t>
    <rPh sb="0" eb="2">
      <t>メイジ</t>
    </rPh>
    <rPh sb="4" eb="5">
      <t>ネン</t>
    </rPh>
    <phoneticPr fontId="10"/>
  </si>
  <si>
    <t>疎水碑</t>
    <rPh sb="0" eb="1">
      <t>ソ</t>
    </rPh>
    <rPh sb="1" eb="2">
      <t>スイ</t>
    </rPh>
    <rPh sb="2" eb="3">
      <t>ヒ</t>
    </rPh>
    <phoneticPr fontId="10"/>
  </si>
  <si>
    <t>山古志種苧原区長</t>
    <rPh sb="0" eb="1">
      <t>ヤマ</t>
    </rPh>
    <rPh sb="3" eb="4">
      <t>タネ</t>
    </rPh>
    <rPh sb="5" eb="6">
      <t>ハラ</t>
    </rPh>
    <rPh sb="6" eb="8">
      <t>クチョウ</t>
    </rPh>
    <phoneticPr fontId="10"/>
  </si>
  <si>
    <t>山古志種苧原</t>
    <rPh sb="0" eb="1">
      <t>ヤマ</t>
    </rPh>
    <rPh sb="3" eb="4">
      <t>タネ</t>
    </rPh>
    <rPh sb="5" eb="6">
      <t>ハラ</t>
    </rPh>
    <phoneticPr fontId="10"/>
  </si>
  <si>
    <t>中野愛宕庵</t>
    <rPh sb="0" eb="2">
      <t>ナカノ</t>
    </rPh>
    <rPh sb="2" eb="4">
      <t>アタゴ</t>
    </rPh>
    <rPh sb="4" eb="5">
      <t>アン</t>
    </rPh>
    <phoneticPr fontId="10"/>
  </si>
  <si>
    <t>平３．７．１</t>
    <phoneticPr fontId="7"/>
  </si>
  <si>
    <t>西川口</t>
    <rPh sb="0" eb="1">
      <t>ニシ</t>
    </rPh>
    <rPh sb="1" eb="3">
      <t>カワグチ</t>
    </rPh>
    <phoneticPr fontId="7"/>
  </si>
  <si>
    <t>縄文時代草創期～後期</t>
    <rPh sb="0" eb="2">
      <t>ジョウモン</t>
    </rPh>
    <rPh sb="2" eb="4">
      <t>ジダイ</t>
    </rPh>
    <rPh sb="4" eb="6">
      <t>ソウソウ</t>
    </rPh>
    <rPh sb="6" eb="7">
      <t>キ</t>
    </rPh>
    <rPh sb="8" eb="10">
      <t>コウキ</t>
    </rPh>
    <phoneticPr fontId="7"/>
  </si>
  <si>
    <t>西倉遺跡</t>
    <rPh sb="0" eb="1">
      <t>ニシ</t>
    </rPh>
    <rPh sb="1" eb="2">
      <t>クラ</t>
    </rPh>
    <rPh sb="2" eb="4">
      <t>イセキ</t>
    </rPh>
    <phoneticPr fontId="7"/>
  </si>
  <si>
    <t>平２．11．20</t>
    <phoneticPr fontId="7"/>
  </si>
  <si>
    <t>浄福寺・長岡市・個人</t>
    <rPh sb="0" eb="1">
      <t>ジョウ</t>
    </rPh>
    <rPh sb="1" eb="2">
      <t>フク</t>
    </rPh>
    <rPh sb="2" eb="3">
      <t>ジ</t>
    </rPh>
    <rPh sb="4" eb="7">
      <t>ナガオカシ</t>
    </rPh>
    <rPh sb="8" eb="10">
      <t>コジン</t>
    </rPh>
    <phoneticPr fontId="10"/>
  </si>
  <si>
    <t>脇野町2121</t>
    <rPh sb="0" eb="2">
      <t>ワキノ</t>
    </rPh>
    <rPh sb="2" eb="3">
      <t>マチ</t>
    </rPh>
    <phoneticPr fontId="10"/>
  </si>
  <si>
    <t>天明６年（1786）</t>
    <rPh sb="0" eb="2">
      <t>テンメイ</t>
    </rPh>
    <rPh sb="3" eb="4">
      <t>ネン</t>
    </rPh>
    <phoneticPr fontId="10"/>
  </si>
  <si>
    <t>脇野町代官所跡</t>
    <rPh sb="0" eb="2">
      <t>ワキノ</t>
    </rPh>
    <rPh sb="2" eb="3">
      <t>マチ</t>
    </rPh>
    <rPh sb="3" eb="5">
      <t>ダイカン</t>
    </rPh>
    <rPh sb="5" eb="6">
      <t>ショ</t>
    </rPh>
    <rPh sb="6" eb="7">
      <t>アト</t>
    </rPh>
    <phoneticPr fontId="10"/>
  </si>
  <si>
    <t>逆谷字棒沢608</t>
    <rPh sb="0" eb="1">
      <t>サカ</t>
    </rPh>
    <rPh sb="1" eb="2">
      <t>タニ</t>
    </rPh>
    <rPh sb="2" eb="3">
      <t>アザ</t>
    </rPh>
    <rPh sb="3" eb="4">
      <t>ボウ</t>
    </rPh>
    <rPh sb="4" eb="5">
      <t>サワ</t>
    </rPh>
    <phoneticPr fontId="10"/>
  </si>
  <si>
    <t>門の沢遺跡</t>
    <rPh sb="0" eb="1">
      <t>モン</t>
    </rPh>
    <rPh sb="2" eb="3">
      <t>サワ</t>
    </rPh>
    <rPh sb="3" eb="5">
      <t>イセキ</t>
    </rPh>
    <phoneticPr fontId="10"/>
  </si>
  <si>
    <t>鳥越字一の沢甲4287</t>
    <rPh sb="0" eb="2">
      <t>トリゴエ</t>
    </rPh>
    <rPh sb="2" eb="3">
      <t>アザ</t>
    </rPh>
    <rPh sb="3" eb="4">
      <t>１</t>
    </rPh>
    <rPh sb="5" eb="6">
      <t>サワ</t>
    </rPh>
    <rPh sb="6" eb="7">
      <t>コウ</t>
    </rPh>
    <phoneticPr fontId="10"/>
  </si>
  <si>
    <t>奈良時代後期</t>
    <rPh sb="4" eb="6">
      <t>コウキ</t>
    </rPh>
    <phoneticPr fontId="10"/>
  </si>
  <si>
    <t>一の沢窯址</t>
    <rPh sb="0" eb="1">
      <t>１</t>
    </rPh>
    <rPh sb="2" eb="3">
      <t>サワ</t>
    </rPh>
    <rPh sb="3" eb="4">
      <t>ヨウ</t>
    </rPh>
    <rPh sb="4" eb="5">
      <t>アト</t>
    </rPh>
    <phoneticPr fontId="10"/>
  </si>
  <si>
    <t>昭54．６．20</t>
    <phoneticPr fontId="7"/>
  </si>
  <si>
    <t>鳥越</t>
    <rPh sb="0" eb="2">
      <t>トリゴエ</t>
    </rPh>
    <phoneticPr fontId="10"/>
  </si>
  <si>
    <t>平安時代後期</t>
    <rPh sb="4" eb="6">
      <t>コウキ</t>
    </rPh>
    <phoneticPr fontId="10"/>
  </si>
  <si>
    <t>香塚</t>
    <rPh sb="0" eb="1">
      <t>カオ</t>
    </rPh>
    <rPh sb="1" eb="2">
      <t>ツカ</t>
    </rPh>
    <phoneticPr fontId="10"/>
  </si>
  <si>
    <t>七日市生産森林組合ほか</t>
    <rPh sb="0" eb="2">
      <t>ナノカ</t>
    </rPh>
    <rPh sb="2" eb="3">
      <t>イチ</t>
    </rPh>
    <rPh sb="3" eb="5">
      <t>セイサン</t>
    </rPh>
    <rPh sb="5" eb="7">
      <t>シンリン</t>
    </rPh>
    <rPh sb="7" eb="9">
      <t>クミアイ</t>
    </rPh>
    <phoneticPr fontId="10"/>
  </si>
  <si>
    <t>鳥越地内・七日市地内</t>
    <rPh sb="0" eb="2">
      <t>トリゴエ</t>
    </rPh>
    <rPh sb="2" eb="3">
      <t>チ</t>
    </rPh>
    <rPh sb="3" eb="4">
      <t>ナイ</t>
    </rPh>
    <rPh sb="5" eb="7">
      <t>ナノカ</t>
    </rPh>
    <rPh sb="7" eb="8">
      <t>イチ</t>
    </rPh>
    <rPh sb="8" eb="9">
      <t>チ</t>
    </rPh>
    <rPh sb="9" eb="10">
      <t>ナイ</t>
    </rPh>
    <phoneticPr fontId="10"/>
  </si>
  <si>
    <t>南北朝時代</t>
    <phoneticPr fontId="10"/>
  </si>
  <si>
    <t>鳥越城趾</t>
    <rPh sb="0" eb="2">
      <t>トリゴエ</t>
    </rPh>
    <rPh sb="2" eb="3">
      <t>シロ</t>
    </rPh>
    <rPh sb="3" eb="4">
      <t>アト</t>
    </rPh>
    <phoneticPr fontId="10"/>
  </si>
  <si>
    <t>吉崎</t>
    <rPh sb="0" eb="2">
      <t>ヨシザキ</t>
    </rPh>
    <phoneticPr fontId="10"/>
  </si>
  <si>
    <t>千石原遺跡</t>
    <rPh sb="0" eb="2">
      <t>センゴク</t>
    </rPh>
    <rPh sb="2" eb="3">
      <t>バラ</t>
    </rPh>
    <rPh sb="3" eb="5">
      <t>イセキ</t>
    </rPh>
    <phoneticPr fontId="10"/>
  </si>
  <si>
    <t>気比宮</t>
    <rPh sb="0" eb="1">
      <t>キ</t>
    </rPh>
    <rPh sb="1" eb="2">
      <t>ヒ</t>
    </rPh>
    <rPh sb="2" eb="3">
      <t>ミヤ</t>
    </rPh>
    <phoneticPr fontId="10"/>
  </si>
  <si>
    <t>あら城</t>
    <rPh sb="2" eb="3">
      <t>ジョウ</t>
    </rPh>
    <phoneticPr fontId="10"/>
  </si>
  <si>
    <t>寛益寺</t>
    <rPh sb="0" eb="1">
      <t>カン</t>
    </rPh>
    <rPh sb="1" eb="2">
      <t>マ</t>
    </rPh>
    <rPh sb="2" eb="3">
      <t>テラ</t>
    </rPh>
    <phoneticPr fontId="10"/>
  </si>
  <si>
    <t>逆谷</t>
    <rPh sb="0" eb="1">
      <t>サカ</t>
    </rPh>
    <rPh sb="1" eb="2">
      <t>タニ</t>
    </rPh>
    <phoneticPr fontId="10"/>
  </si>
  <si>
    <t>鎌倉時代後期</t>
    <rPh sb="4" eb="6">
      <t>コウキ</t>
    </rPh>
    <phoneticPr fontId="10"/>
  </si>
  <si>
    <t>曽我禅師坊の墓</t>
    <rPh sb="0" eb="2">
      <t>ソガ</t>
    </rPh>
    <rPh sb="2" eb="3">
      <t>ゼン</t>
    </rPh>
    <rPh sb="3" eb="4">
      <t>シ</t>
    </rPh>
    <rPh sb="4" eb="5">
      <t>ボウ</t>
    </rPh>
    <rPh sb="6" eb="7">
      <t>ハカ</t>
    </rPh>
    <phoneticPr fontId="10"/>
  </si>
  <si>
    <t>来迎寺</t>
    <rPh sb="0" eb="3">
      <t>ライコウジ</t>
    </rPh>
    <phoneticPr fontId="10"/>
  </si>
  <si>
    <t>朝日百塚</t>
    <rPh sb="0" eb="2">
      <t>アサヒ</t>
    </rPh>
    <rPh sb="2" eb="3">
      <t>ヒャク</t>
    </rPh>
    <rPh sb="3" eb="4">
      <t>ヅカ</t>
    </rPh>
    <phoneticPr fontId="10"/>
  </si>
  <si>
    <t>平８．11．13</t>
    <phoneticPr fontId="7"/>
  </si>
  <si>
    <t>坪根地区</t>
    <rPh sb="0" eb="2">
      <t>ツボネ</t>
    </rPh>
    <rPh sb="2" eb="4">
      <t>チク</t>
    </rPh>
    <phoneticPr fontId="10"/>
  </si>
  <si>
    <t>坪根</t>
    <rPh sb="0" eb="2">
      <t>ツボネ</t>
    </rPh>
    <phoneticPr fontId="10"/>
  </si>
  <si>
    <t>お坪根様招魂碑及び周辺一帯</t>
    <rPh sb="1" eb="3">
      <t>ツボネ</t>
    </rPh>
    <rPh sb="3" eb="4">
      <t>サマ</t>
    </rPh>
    <rPh sb="4" eb="6">
      <t>ショウコン</t>
    </rPh>
    <rPh sb="6" eb="7">
      <t>ヒ</t>
    </rPh>
    <rPh sb="7" eb="8">
      <t>オヨ</t>
    </rPh>
    <rPh sb="9" eb="11">
      <t>シュウヘン</t>
    </rPh>
    <rPh sb="11" eb="13">
      <t>イッタイ</t>
    </rPh>
    <phoneticPr fontId="10"/>
  </si>
  <si>
    <t>平７．10．９</t>
    <phoneticPr fontId="7"/>
  </si>
  <si>
    <t>中之島西野地区</t>
    <rPh sb="0" eb="3">
      <t>ナカノシマ</t>
    </rPh>
    <rPh sb="3" eb="5">
      <t>ニシノ</t>
    </rPh>
    <rPh sb="5" eb="7">
      <t>チク</t>
    </rPh>
    <phoneticPr fontId="10"/>
  </si>
  <si>
    <t>中之島西野</t>
    <rPh sb="0" eb="3">
      <t>ナカノシマ</t>
    </rPh>
    <rPh sb="3" eb="5">
      <t>ニシノ</t>
    </rPh>
    <phoneticPr fontId="10"/>
  </si>
  <si>
    <t>入澤記念庭園</t>
    <rPh sb="0" eb="2">
      <t>イリサワ</t>
    </rPh>
    <rPh sb="2" eb="4">
      <t>キネン</t>
    </rPh>
    <rPh sb="4" eb="6">
      <t>テイエン</t>
    </rPh>
    <phoneticPr fontId="10"/>
  </si>
  <si>
    <t>平５．６．９</t>
    <phoneticPr fontId="7"/>
  </si>
  <si>
    <t>中之島町義民与茂七顕彰会</t>
    <rPh sb="0" eb="3">
      <t>ナカノシマ</t>
    </rPh>
    <rPh sb="3" eb="4">
      <t>マチ</t>
    </rPh>
    <rPh sb="4" eb="6">
      <t>ギミン</t>
    </rPh>
    <rPh sb="6" eb="7">
      <t>ヨ</t>
    </rPh>
    <rPh sb="7" eb="8">
      <t>モ</t>
    </rPh>
    <rPh sb="8" eb="9">
      <t>シチ</t>
    </rPh>
    <rPh sb="9" eb="12">
      <t>ケンショウカイ</t>
    </rPh>
    <phoneticPr fontId="10"/>
  </si>
  <si>
    <t>中之島</t>
    <rPh sb="0" eb="3">
      <t>ナカノシマ</t>
    </rPh>
    <phoneticPr fontId="10"/>
  </si>
  <si>
    <t>与茂七地蔵およびその周辺の石碑を含む一帯</t>
    <rPh sb="0" eb="1">
      <t>ヨ</t>
    </rPh>
    <rPh sb="1" eb="2">
      <t>モ</t>
    </rPh>
    <rPh sb="2" eb="3">
      <t>シチ</t>
    </rPh>
    <rPh sb="3" eb="5">
      <t>ジゾウ</t>
    </rPh>
    <rPh sb="10" eb="12">
      <t>シュウヘン</t>
    </rPh>
    <rPh sb="13" eb="15">
      <t>セキヒ</t>
    </rPh>
    <rPh sb="16" eb="17">
      <t>フク</t>
    </rPh>
    <rPh sb="18" eb="20">
      <t>イッタイ</t>
    </rPh>
    <phoneticPr fontId="10"/>
  </si>
  <si>
    <t>昭50．５．15</t>
    <phoneticPr fontId="7"/>
  </si>
  <si>
    <t>川口</t>
    <rPh sb="0" eb="2">
      <t>カワグチ</t>
    </rPh>
    <phoneticPr fontId="7"/>
  </si>
  <si>
    <t>御本陣入り口の遺構（枡形の石垣）</t>
    <rPh sb="0" eb="1">
      <t>ゴ</t>
    </rPh>
    <rPh sb="1" eb="2">
      <t>ホン</t>
    </rPh>
    <rPh sb="2" eb="3">
      <t>ジン</t>
    </rPh>
    <rPh sb="3" eb="4">
      <t>イ</t>
    </rPh>
    <rPh sb="5" eb="6">
      <t>グチ</t>
    </rPh>
    <rPh sb="7" eb="9">
      <t>イコウ</t>
    </rPh>
    <rPh sb="10" eb="12">
      <t>マスガタ</t>
    </rPh>
    <rPh sb="13" eb="15">
      <t>イシガキ</t>
    </rPh>
    <phoneticPr fontId="7"/>
  </si>
  <si>
    <t>昭44．３．28</t>
    <phoneticPr fontId="7"/>
  </si>
  <si>
    <t>喜多町</t>
    <rPh sb="0" eb="3">
      <t>キタマチ</t>
    </rPh>
    <phoneticPr fontId="10"/>
  </si>
  <si>
    <t>慶長年間（1596～1614）</t>
    <rPh sb="0" eb="2">
      <t>ケイチョウ</t>
    </rPh>
    <rPh sb="2" eb="4">
      <t>ネンカン</t>
    </rPh>
    <phoneticPr fontId="10"/>
  </si>
  <si>
    <t>一里塚遺跡</t>
    <rPh sb="0" eb="2">
      <t>１リ</t>
    </rPh>
    <rPh sb="2" eb="3">
      <t>ヅカ</t>
    </rPh>
    <rPh sb="3" eb="5">
      <t>イセキ</t>
    </rPh>
    <phoneticPr fontId="10"/>
  </si>
  <si>
    <t>昭41．３．29</t>
    <phoneticPr fontId="7"/>
  </si>
  <si>
    <t>普済寺</t>
    <rPh sb="0" eb="1">
      <t>フ</t>
    </rPh>
    <rPh sb="1" eb="2">
      <t>サイ</t>
    </rPh>
    <rPh sb="2" eb="3">
      <t>テラ</t>
    </rPh>
    <phoneticPr fontId="10"/>
  </si>
  <si>
    <t>明暦元年（1655）</t>
    <rPh sb="0" eb="2">
      <t>メイレキ</t>
    </rPh>
    <rPh sb="2" eb="4">
      <t>ガンネン</t>
    </rPh>
    <phoneticPr fontId="10"/>
  </si>
  <si>
    <t>初代牧野忠成墓地</t>
    <rPh sb="0" eb="2">
      <t>ショダイ</t>
    </rPh>
    <rPh sb="2" eb="4">
      <t>マキノ</t>
    </rPh>
    <rPh sb="4" eb="5">
      <t>チュウ</t>
    </rPh>
    <rPh sb="5" eb="6">
      <t>セイ</t>
    </rPh>
    <rPh sb="6" eb="8">
      <t>ボチ</t>
    </rPh>
    <phoneticPr fontId="10"/>
  </si>
  <si>
    <t>昭36．３．24</t>
    <phoneticPr fontId="7"/>
  </si>
  <si>
    <t>安禅寺</t>
    <rPh sb="0" eb="1">
      <t>アン</t>
    </rPh>
    <rPh sb="1" eb="2">
      <t>ゼン</t>
    </rPh>
    <rPh sb="2" eb="3">
      <t>ジ</t>
    </rPh>
    <phoneticPr fontId="10"/>
  </si>
  <si>
    <t>鎌倉時代末期～戦国時代</t>
    <rPh sb="4" eb="6">
      <t>マッキ</t>
    </rPh>
    <phoneticPr fontId="10"/>
  </si>
  <si>
    <t>蔵王堂城跡</t>
    <rPh sb="0" eb="2">
      <t>ザオウ</t>
    </rPh>
    <rPh sb="2" eb="3">
      <t>ドウ</t>
    </rPh>
    <rPh sb="3" eb="4">
      <t>ジョウ</t>
    </rPh>
    <rPh sb="4" eb="5">
      <t>アト</t>
    </rPh>
    <phoneticPr fontId="10"/>
  </si>
  <si>
    <t>史跡</t>
  </si>
  <si>
    <t>昭41．10．１</t>
    <phoneticPr fontId="7"/>
  </si>
  <si>
    <t>諏訪神社</t>
    <rPh sb="0" eb="2">
      <t>スワ</t>
    </rPh>
    <phoneticPr fontId="10"/>
  </si>
  <si>
    <t>栃尾表町</t>
    <rPh sb="2" eb="4">
      <t>オモテマチ</t>
    </rPh>
    <phoneticPr fontId="10"/>
  </si>
  <si>
    <t>諏訪神社春季大祭神輿渡御行列（大名行列）</t>
    <rPh sb="0" eb="2">
      <t>スワ</t>
    </rPh>
    <rPh sb="4" eb="6">
      <t>シュンキ</t>
    </rPh>
    <rPh sb="6" eb="8">
      <t>タイサイ</t>
    </rPh>
    <rPh sb="8" eb="10">
      <t>ミコシ</t>
    </rPh>
    <rPh sb="10" eb="11">
      <t>ワタ</t>
    </rPh>
    <rPh sb="11" eb="12">
      <t>オン</t>
    </rPh>
    <rPh sb="12" eb="14">
      <t>ギョウレツ</t>
    </rPh>
    <rPh sb="15" eb="17">
      <t>ダイミョウ</t>
    </rPh>
    <rPh sb="17" eb="19">
      <t>ギョウレツ</t>
    </rPh>
    <phoneticPr fontId="10"/>
  </si>
  <si>
    <t>風俗慣習</t>
    <rPh sb="2" eb="4">
      <t>カンシュウ</t>
    </rPh>
    <phoneticPr fontId="10"/>
  </si>
  <si>
    <t>日枝神社氏子</t>
    <rPh sb="0" eb="2">
      <t>ヒエ</t>
    </rPh>
    <rPh sb="4" eb="6">
      <t>ウジコ</t>
    </rPh>
    <phoneticPr fontId="10"/>
  </si>
  <si>
    <t>中之島中条</t>
    <rPh sb="0" eb="3">
      <t>ナカノシマ</t>
    </rPh>
    <rPh sb="3" eb="5">
      <t>チュウジョウ</t>
    </rPh>
    <phoneticPr fontId="10"/>
  </si>
  <si>
    <t>中条日枝神社春秋祭禮御神輿巡行神事</t>
    <rPh sb="0" eb="2">
      <t>チュウジョウ</t>
    </rPh>
    <rPh sb="2" eb="4">
      <t>ヒエ</t>
    </rPh>
    <rPh sb="6" eb="7">
      <t>ハル</t>
    </rPh>
    <rPh sb="7" eb="8">
      <t>アキ</t>
    </rPh>
    <rPh sb="8" eb="9">
      <t>サイ</t>
    </rPh>
    <rPh sb="9" eb="10">
      <t>レイ</t>
    </rPh>
    <rPh sb="10" eb="13">
      <t>オミコシ</t>
    </rPh>
    <rPh sb="13" eb="15">
      <t>ジュンコウ</t>
    </rPh>
    <rPh sb="15" eb="17">
      <t>シンジ</t>
    </rPh>
    <phoneticPr fontId="10"/>
  </si>
  <si>
    <t>諏訪神社氏子</t>
    <rPh sb="0" eb="2">
      <t>スワ</t>
    </rPh>
    <rPh sb="4" eb="6">
      <t>ウジコ</t>
    </rPh>
    <phoneticPr fontId="10"/>
  </si>
  <si>
    <t>中之島諏訪神社燈籠神事</t>
    <rPh sb="0" eb="3">
      <t>ナカノシマ</t>
    </rPh>
    <rPh sb="3" eb="5">
      <t>スワ</t>
    </rPh>
    <rPh sb="7" eb="9">
      <t>トウロウ</t>
    </rPh>
    <rPh sb="9" eb="11">
      <t>シンジ</t>
    </rPh>
    <phoneticPr fontId="10"/>
  </si>
  <si>
    <t>金峯神社の流鏑馬</t>
    <rPh sb="0" eb="1">
      <t>カネ</t>
    </rPh>
    <rPh sb="1" eb="2">
      <t>ミネ</t>
    </rPh>
    <rPh sb="5" eb="8">
      <t>ヤブサメ</t>
    </rPh>
    <phoneticPr fontId="10"/>
  </si>
  <si>
    <t>昭58．12．13</t>
  </si>
  <si>
    <t>保存会</t>
    <rPh sb="0" eb="3">
      <t>ホゾンカイ</t>
    </rPh>
    <phoneticPr fontId="7"/>
  </si>
  <si>
    <t>川口和南津</t>
    <rPh sb="0" eb="2">
      <t>カワグチ</t>
    </rPh>
    <rPh sb="2" eb="3">
      <t>ワ</t>
    </rPh>
    <rPh sb="3" eb="4">
      <t>ミナミ</t>
    </rPh>
    <rPh sb="4" eb="5">
      <t>ツ</t>
    </rPh>
    <phoneticPr fontId="7"/>
  </si>
  <si>
    <t>和南津花笠甚句</t>
    <rPh sb="0" eb="1">
      <t>ワ</t>
    </rPh>
    <rPh sb="1" eb="2">
      <t>ミナミ</t>
    </rPh>
    <rPh sb="2" eb="3">
      <t>ツ</t>
    </rPh>
    <rPh sb="3" eb="4">
      <t>ハナ</t>
    </rPh>
    <rPh sb="4" eb="5">
      <t>カサ</t>
    </rPh>
    <rPh sb="5" eb="7">
      <t>ジンク</t>
    </rPh>
    <phoneticPr fontId="7"/>
  </si>
  <si>
    <t>昭54．10．８</t>
    <phoneticPr fontId="7"/>
  </si>
  <si>
    <t>川口田麦山</t>
    <rPh sb="0" eb="2">
      <t>カワグチ</t>
    </rPh>
    <rPh sb="2" eb="3">
      <t>タ</t>
    </rPh>
    <rPh sb="3" eb="4">
      <t>ムギ</t>
    </rPh>
    <rPh sb="4" eb="5">
      <t>ヤマ</t>
    </rPh>
    <phoneticPr fontId="7"/>
  </si>
  <si>
    <t>小高棒踊り</t>
    <rPh sb="0" eb="1">
      <t>コ</t>
    </rPh>
    <rPh sb="1" eb="2">
      <t>タカ</t>
    </rPh>
    <rPh sb="2" eb="3">
      <t>ボウ</t>
    </rPh>
    <rPh sb="3" eb="4">
      <t>オド</t>
    </rPh>
    <phoneticPr fontId="7"/>
  </si>
  <si>
    <t>平13．２．26</t>
    <phoneticPr fontId="7"/>
  </si>
  <si>
    <t>越後追分</t>
    <rPh sb="0" eb="2">
      <t>エチゴ</t>
    </rPh>
    <rPh sb="2" eb="4">
      <t>オイワケ</t>
    </rPh>
    <phoneticPr fontId="10"/>
  </si>
  <si>
    <t>萬歳の若水</t>
    <rPh sb="0" eb="1">
      <t>バン</t>
    </rPh>
    <rPh sb="1" eb="2">
      <t>サイ</t>
    </rPh>
    <rPh sb="3" eb="4">
      <t>ジャク</t>
    </rPh>
    <rPh sb="4" eb="5">
      <t>スイ</t>
    </rPh>
    <phoneticPr fontId="10"/>
  </si>
  <si>
    <t>塩たき節</t>
    <rPh sb="0" eb="1">
      <t>シオ</t>
    </rPh>
    <rPh sb="3" eb="4">
      <t>ブシ</t>
    </rPh>
    <phoneticPr fontId="10"/>
  </si>
  <si>
    <t>平７．３．１</t>
    <phoneticPr fontId="7"/>
  </si>
  <si>
    <t>六夜祭弓踊り保存振興会</t>
    <rPh sb="0" eb="2">
      <t>ロクヤ</t>
    </rPh>
    <rPh sb="2" eb="3">
      <t>マツ</t>
    </rPh>
    <rPh sb="3" eb="4">
      <t>ユミ</t>
    </rPh>
    <rPh sb="4" eb="5">
      <t>オド</t>
    </rPh>
    <rPh sb="6" eb="8">
      <t>ホゾン</t>
    </rPh>
    <rPh sb="8" eb="11">
      <t>シンコウカイ</t>
    </rPh>
    <phoneticPr fontId="10"/>
  </si>
  <si>
    <t>弓踊り</t>
    <rPh sb="0" eb="1">
      <t>ユミ</t>
    </rPh>
    <rPh sb="1" eb="2">
      <t>オド</t>
    </rPh>
    <phoneticPr fontId="10"/>
  </si>
  <si>
    <t>昭55．４．１</t>
    <phoneticPr fontId="7"/>
  </si>
  <si>
    <t>吉津神楽保存会</t>
    <rPh sb="0" eb="2">
      <t>ヨシヅ</t>
    </rPh>
    <rPh sb="2" eb="4">
      <t>カグラ</t>
    </rPh>
    <rPh sb="4" eb="7">
      <t>ホゾンカイ</t>
    </rPh>
    <phoneticPr fontId="10"/>
  </si>
  <si>
    <t>与板町吉津</t>
  </si>
  <si>
    <t>吉津神楽</t>
    <rPh sb="0" eb="2">
      <t>ヨシヅ</t>
    </rPh>
    <rPh sb="2" eb="4">
      <t>カグラ</t>
    </rPh>
    <phoneticPr fontId="10"/>
  </si>
  <si>
    <t>昭57．3．31</t>
  </si>
  <si>
    <t>菅畑神楽保存会</t>
    <rPh sb="0" eb="1">
      <t>スガ</t>
    </rPh>
    <rPh sb="1" eb="2">
      <t>バタケ</t>
    </rPh>
    <rPh sb="2" eb="4">
      <t>カグラ</t>
    </rPh>
    <rPh sb="4" eb="7">
      <t>ホゾンカイ</t>
    </rPh>
    <phoneticPr fontId="10"/>
  </si>
  <si>
    <t>菅畑</t>
    <rPh sb="0" eb="1">
      <t>スガ</t>
    </rPh>
    <rPh sb="1" eb="2">
      <t>バタケ</t>
    </rPh>
    <phoneticPr fontId="10"/>
  </si>
  <si>
    <t>菅畑神楽舞</t>
    <rPh sb="0" eb="1">
      <t>スガ</t>
    </rPh>
    <rPh sb="1" eb="2">
      <t>バタケ</t>
    </rPh>
    <rPh sb="2" eb="4">
      <t>カグラ</t>
    </rPh>
    <rPh sb="4" eb="5">
      <t>マイ</t>
    </rPh>
    <phoneticPr fontId="10"/>
  </si>
  <si>
    <t>北荷頃巣守神社太々神楽保存会</t>
    <rPh sb="0" eb="1">
      <t>キタ</t>
    </rPh>
    <rPh sb="1" eb="2">
      <t>ニ</t>
    </rPh>
    <rPh sb="2" eb="3">
      <t>ゴロ</t>
    </rPh>
    <rPh sb="3" eb="4">
      <t>ス</t>
    </rPh>
    <rPh sb="4" eb="5">
      <t>マモ</t>
    </rPh>
    <rPh sb="7" eb="11">
      <t>ダイダイカグラ</t>
    </rPh>
    <rPh sb="11" eb="13">
      <t>ホゾン</t>
    </rPh>
    <rPh sb="13" eb="14">
      <t>カイ</t>
    </rPh>
    <phoneticPr fontId="10"/>
  </si>
  <si>
    <t>北荷頃</t>
    <rPh sb="0" eb="1">
      <t>キタ</t>
    </rPh>
    <rPh sb="1" eb="2">
      <t>ニ</t>
    </rPh>
    <rPh sb="2" eb="3">
      <t>ゴロ</t>
    </rPh>
    <phoneticPr fontId="10"/>
  </si>
  <si>
    <t>荷頃神楽舞</t>
    <rPh sb="0" eb="1">
      <t>ニ</t>
    </rPh>
    <rPh sb="1" eb="2">
      <t>ゴロ</t>
    </rPh>
    <rPh sb="2" eb="4">
      <t>カグラ</t>
    </rPh>
    <rPh sb="4" eb="5">
      <t>マイ</t>
    </rPh>
    <phoneticPr fontId="10"/>
  </si>
  <si>
    <t>栃堀楽人会</t>
    <rPh sb="0" eb="2">
      <t>トチボリ</t>
    </rPh>
    <rPh sb="2" eb="4">
      <t>ガクジン</t>
    </rPh>
    <rPh sb="4" eb="5">
      <t>カイ</t>
    </rPh>
    <phoneticPr fontId="10"/>
  </si>
  <si>
    <t>栃堀</t>
    <rPh sb="0" eb="2">
      <t>トチボリ</t>
    </rPh>
    <phoneticPr fontId="10"/>
  </si>
  <si>
    <t>栃堀神楽舞</t>
    <rPh sb="0" eb="2">
      <t>トチボリ</t>
    </rPh>
    <rPh sb="2" eb="4">
      <t>カグラ</t>
    </rPh>
    <rPh sb="4" eb="5">
      <t>マイ</t>
    </rPh>
    <phoneticPr fontId="10"/>
  </si>
  <si>
    <t>昭44．11．20</t>
  </si>
  <si>
    <t>葎谷神楽保存会</t>
    <rPh sb="2" eb="4">
      <t>カグラ</t>
    </rPh>
    <rPh sb="4" eb="7">
      <t>ホゾンカイ</t>
    </rPh>
    <phoneticPr fontId="10"/>
  </si>
  <si>
    <t>葎谷</t>
    <rPh sb="0" eb="1">
      <t>リツ</t>
    </rPh>
    <rPh sb="1" eb="2">
      <t>タニ</t>
    </rPh>
    <phoneticPr fontId="10"/>
  </si>
  <si>
    <t>岩戸舞</t>
    <rPh sb="0" eb="2">
      <t>イワト</t>
    </rPh>
    <rPh sb="2" eb="3">
      <t>マイ</t>
    </rPh>
    <phoneticPr fontId="10"/>
  </si>
  <si>
    <t>法末芸能保存会</t>
    <rPh sb="0" eb="1">
      <t>ホウ</t>
    </rPh>
    <rPh sb="1" eb="2">
      <t>マツ</t>
    </rPh>
    <rPh sb="2" eb="4">
      <t>ゲイノウ</t>
    </rPh>
    <rPh sb="4" eb="7">
      <t>ホゾンカイ</t>
    </rPh>
    <phoneticPr fontId="10"/>
  </si>
  <si>
    <t>平10．６．17</t>
    <phoneticPr fontId="7"/>
  </si>
  <si>
    <t>菅沼神楽保存会</t>
    <rPh sb="0" eb="2">
      <t>スガヌマ</t>
    </rPh>
    <rPh sb="2" eb="4">
      <t>カグラ</t>
    </rPh>
    <rPh sb="4" eb="7">
      <t>ホゾンカイ</t>
    </rPh>
    <phoneticPr fontId="10"/>
  </si>
  <si>
    <t>菅沼</t>
    <rPh sb="0" eb="2">
      <t>スガヌマ</t>
    </rPh>
    <phoneticPr fontId="10"/>
  </si>
  <si>
    <t>菅沼神楽</t>
    <rPh sb="0" eb="2">
      <t>スガヌマ</t>
    </rPh>
    <rPh sb="2" eb="4">
      <t>カグラ</t>
    </rPh>
    <phoneticPr fontId="10"/>
  </si>
  <si>
    <t>平16．６．９</t>
    <phoneticPr fontId="7"/>
  </si>
  <si>
    <t>真敬寺雅楽</t>
    <rPh sb="0" eb="1">
      <t>シン</t>
    </rPh>
    <rPh sb="1" eb="2">
      <t>ケイ</t>
    </rPh>
    <rPh sb="2" eb="3">
      <t>ジ</t>
    </rPh>
    <rPh sb="3" eb="5">
      <t>ガガク</t>
    </rPh>
    <phoneticPr fontId="10"/>
  </si>
  <si>
    <t>中条新田</t>
    <rPh sb="0" eb="2">
      <t>チュウジョウ</t>
    </rPh>
    <rPh sb="2" eb="4">
      <t>シンデン</t>
    </rPh>
    <phoneticPr fontId="10"/>
  </si>
  <si>
    <t>真敬寺雅楽</t>
  </si>
  <si>
    <t>昭61．11．10</t>
  </si>
  <si>
    <t>灰島神楽保存会</t>
    <rPh sb="0" eb="1">
      <t>ハイ</t>
    </rPh>
    <rPh sb="1" eb="2">
      <t>ジマ</t>
    </rPh>
    <rPh sb="2" eb="4">
      <t>カグラ</t>
    </rPh>
    <rPh sb="4" eb="7">
      <t>ホゾンカイ</t>
    </rPh>
    <phoneticPr fontId="10"/>
  </si>
  <si>
    <t>灰島新田</t>
    <rPh sb="0" eb="1">
      <t>ハイ</t>
    </rPh>
    <rPh sb="1" eb="2">
      <t>ジマ</t>
    </rPh>
    <rPh sb="2" eb="4">
      <t>シンデン</t>
    </rPh>
    <phoneticPr fontId="10"/>
  </si>
  <si>
    <t>昭49．４．１</t>
    <phoneticPr fontId="7"/>
  </si>
  <si>
    <t>末宝神楽保芸会</t>
    <rPh sb="0" eb="2">
      <t>マッポウ</t>
    </rPh>
    <rPh sb="2" eb="4">
      <t>カグラ</t>
    </rPh>
    <rPh sb="4" eb="5">
      <t>ホ</t>
    </rPh>
    <rPh sb="5" eb="6">
      <t>ゲイ</t>
    </rPh>
    <rPh sb="6" eb="7">
      <t>カイ</t>
    </rPh>
    <phoneticPr fontId="10"/>
  </si>
  <si>
    <t>末宝</t>
    <rPh sb="0" eb="2">
      <t>マッポウ</t>
    </rPh>
    <phoneticPr fontId="10"/>
  </si>
  <si>
    <t>末宝神楽</t>
    <rPh sb="0" eb="2">
      <t>マッポウ</t>
    </rPh>
    <rPh sb="2" eb="4">
      <t>カグラ</t>
    </rPh>
    <phoneticPr fontId="10"/>
  </si>
  <si>
    <t>中野東神舞伶人会</t>
    <rPh sb="0" eb="3">
      <t>ナカノヒガシ</t>
    </rPh>
    <rPh sb="3" eb="4">
      <t>ジン</t>
    </rPh>
    <rPh sb="4" eb="5">
      <t>マイ</t>
    </rPh>
    <rPh sb="5" eb="6">
      <t>レイ</t>
    </rPh>
    <rPh sb="6" eb="7">
      <t>ジン</t>
    </rPh>
    <rPh sb="7" eb="8">
      <t>カイ</t>
    </rPh>
    <phoneticPr fontId="10"/>
  </si>
  <si>
    <t>中野東</t>
    <rPh sb="0" eb="3">
      <t>ナカノヒガシ</t>
    </rPh>
    <phoneticPr fontId="10"/>
  </si>
  <si>
    <t>中野東神楽</t>
    <rPh sb="0" eb="2">
      <t>ナカノ</t>
    </rPh>
    <rPh sb="2" eb="3">
      <t>ヒガシ</t>
    </rPh>
    <rPh sb="3" eb="5">
      <t>カグラ</t>
    </rPh>
    <phoneticPr fontId="10"/>
  </si>
  <si>
    <t>池之島郷土芸術保存会</t>
    <rPh sb="0" eb="1">
      <t>イケ</t>
    </rPh>
    <rPh sb="1" eb="2">
      <t>ノ</t>
    </rPh>
    <rPh sb="2" eb="3">
      <t>シマ</t>
    </rPh>
    <rPh sb="3" eb="5">
      <t>キョウド</t>
    </rPh>
    <rPh sb="5" eb="7">
      <t>ゲイジュツ</t>
    </rPh>
    <rPh sb="7" eb="10">
      <t>ホゾンカイ</t>
    </rPh>
    <phoneticPr fontId="10"/>
  </si>
  <si>
    <t>池之島</t>
    <rPh sb="0" eb="1">
      <t>イケ</t>
    </rPh>
    <rPh sb="1" eb="2">
      <t>ノ</t>
    </rPh>
    <rPh sb="2" eb="3">
      <t>シマ</t>
    </rPh>
    <phoneticPr fontId="10"/>
  </si>
  <si>
    <t>池之島神楽</t>
    <rPh sb="0" eb="1">
      <t>イケ</t>
    </rPh>
    <rPh sb="1" eb="2">
      <t>ノ</t>
    </rPh>
    <rPh sb="2" eb="3">
      <t>シマ</t>
    </rPh>
    <rPh sb="3" eb="5">
      <t>カグラ</t>
    </rPh>
    <phoneticPr fontId="10"/>
  </si>
  <si>
    <t>民俗芸能</t>
  </si>
  <si>
    <t>平20．３．31</t>
    <phoneticPr fontId="7"/>
  </si>
  <si>
    <t>根立寺</t>
    <rPh sb="0" eb="1">
      <t>ネ</t>
    </rPh>
    <rPh sb="1" eb="2">
      <t>タ</t>
    </rPh>
    <rPh sb="2" eb="3">
      <t>テラ</t>
    </rPh>
    <phoneticPr fontId="10"/>
  </si>
  <si>
    <t>上岩井</t>
    <phoneticPr fontId="10"/>
  </si>
  <si>
    <t>安政６年（1859）</t>
    <rPh sb="0" eb="2">
      <t>アンセイ</t>
    </rPh>
    <rPh sb="3" eb="4">
      <t>ネン</t>
    </rPh>
    <phoneticPr fontId="10"/>
  </si>
  <si>
    <t>根立寺観音堂の酒造絵馬</t>
    <rPh sb="0" eb="2">
      <t>ネダチ</t>
    </rPh>
    <rPh sb="2" eb="3">
      <t>テラ</t>
    </rPh>
    <rPh sb="3" eb="6">
      <t>カンノンドウ</t>
    </rPh>
    <rPh sb="7" eb="8">
      <t>サケ</t>
    </rPh>
    <rPh sb="8" eb="9">
      <t>ツク</t>
    </rPh>
    <rPh sb="9" eb="11">
      <t>エマ</t>
    </rPh>
    <phoneticPr fontId="7"/>
  </si>
  <si>
    <t>昭60．11．22</t>
  </si>
  <si>
    <t>寺泊有信</t>
  </si>
  <si>
    <t>丸木舟</t>
    <rPh sb="0" eb="3">
      <t>マルキブネ</t>
    </rPh>
    <phoneticPr fontId="10"/>
  </si>
  <si>
    <t>円福寺</t>
    <rPh sb="0" eb="1">
      <t>エン</t>
    </rPh>
    <rPh sb="1" eb="2">
      <t>フク</t>
    </rPh>
    <rPh sb="2" eb="3">
      <t>ジ</t>
    </rPh>
    <phoneticPr fontId="10"/>
  </si>
  <si>
    <t>寺泊上荒町</t>
    <rPh sb="4" eb="5">
      <t>マチ</t>
    </rPh>
    <phoneticPr fontId="7"/>
  </si>
  <si>
    <t>妙見堂奉納船絵馬</t>
    <rPh sb="0" eb="2">
      <t>ミョウケン</t>
    </rPh>
    <rPh sb="2" eb="3">
      <t>ドウ</t>
    </rPh>
    <rPh sb="3" eb="5">
      <t>ホウノウ</t>
    </rPh>
    <rPh sb="5" eb="6">
      <t>フナ</t>
    </rPh>
    <rPh sb="6" eb="8">
      <t>エマ</t>
    </rPh>
    <phoneticPr fontId="10"/>
  </si>
  <si>
    <t>山葵谷区</t>
    <rPh sb="0" eb="2">
      <t>ワサビ</t>
    </rPh>
    <rPh sb="2" eb="3">
      <t>ダニ</t>
    </rPh>
    <rPh sb="3" eb="4">
      <t>ク</t>
    </rPh>
    <phoneticPr fontId="10"/>
  </si>
  <si>
    <t>山葵谷</t>
    <rPh sb="0" eb="2">
      <t>ワサビ</t>
    </rPh>
    <rPh sb="2" eb="3">
      <t>ダニ</t>
    </rPh>
    <phoneticPr fontId="10"/>
  </si>
  <si>
    <t>江戸時代初期以前</t>
    <rPh sb="4" eb="6">
      <t>ショキ</t>
    </rPh>
    <rPh sb="6" eb="8">
      <t>イゼン</t>
    </rPh>
    <phoneticPr fontId="10"/>
  </si>
  <si>
    <t>宝篋印塔群</t>
    <rPh sb="0" eb="1">
      <t>ホウ</t>
    </rPh>
    <rPh sb="1" eb="2">
      <t>キョウ</t>
    </rPh>
    <rPh sb="2" eb="3">
      <t>イン</t>
    </rPh>
    <rPh sb="3" eb="4">
      <t>トウ</t>
    </rPh>
    <rPh sb="4" eb="5">
      <t>グン</t>
    </rPh>
    <phoneticPr fontId="10"/>
  </si>
  <si>
    <t>菅畑区</t>
    <rPh sb="0" eb="1">
      <t>スガ</t>
    </rPh>
    <rPh sb="1" eb="2">
      <t>バタケ</t>
    </rPh>
    <rPh sb="2" eb="3">
      <t>ク</t>
    </rPh>
    <phoneticPr fontId="10"/>
  </si>
  <si>
    <t>延享２年（1745）</t>
    <rPh sb="0" eb="2">
      <t>エンキョウ</t>
    </rPh>
    <rPh sb="3" eb="4">
      <t>ネン</t>
    </rPh>
    <phoneticPr fontId="10"/>
  </si>
  <si>
    <t>追分地蔵</t>
    <rPh sb="0" eb="2">
      <t>オイワケ</t>
    </rPh>
    <rPh sb="2" eb="4">
      <t>ジゾウ</t>
    </rPh>
    <phoneticPr fontId="10"/>
  </si>
  <si>
    <t>昭54．11．29</t>
  </si>
  <si>
    <t>軽井沢区</t>
    <rPh sb="0" eb="3">
      <t>カルイザワ</t>
    </rPh>
    <rPh sb="3" eb="4">
      <t>ク</t>
    </rPh>
    <phoneticPr fontId="10"/>
  </si>
  <si>
    <t>軽井沢</t>
    <rPh sb="0" eb="3">
      <t>カルイザワ</t>
    </rPh>
    <phoneticPr fontId="10"/>
  </si>
  <si>
    <t>江戸時代中期以前</t>
    <rPh sb="4" eb="6">
      <t>チュウキ</t>
    </rPh>
    <rPh sb="6" eb="8">
      <t>イゼン</t>
    </rPh>
    <phoneticPr fontId="10"/>
  </si>
  <si>
    <t>見送り地蔵</t>
    <rPh sb="0" eb="2">
      <t>ミオク</t>
    </rPh>
    <rPh sb="3" eb="5">
      <t>ジゾウ</t>
    </rPh>
    <phoneticPr fontId="10"/>
  </si>
  <si>
    <t>昭45．４．１</t>
    <phoneticPr fontId="7"/>
  </si>
  <si>
    <t>中央公園</t>
    <rPh sb="0" eb="4">
      <t>チュウオウコウエン</t>
    </rPh>
    <phoneticPr fontId="10"/>
  </si>
  <si>
    <t>江戸時代</t>
    <phoneticPr fontId="10"/>
  </si>
  <si>
    <t>栃尾紬標本</t>
    <rPh sb="0" eb="2">
      <t>トチオ</t>
    </rPh>
    <rPh sb="2" eb="3">
      <t>ツムギ</t>
    </rPh>
    <rPh sb="3" eb="5">
      <t>ヒョウホン</t>
    </rPh>
    <phoneticPr fontId="10"/>
  </si>
  <si>
    <t>平15．９．10</t>
    <phoneticPr fontId="7"/>
  </si>
  <si>
    <t>松尾神社氏子</t>
    <rPh sb="0" eb="2">
      <t>マツオ</t>
    </rPh>
    <rPh sb="4" eb="6">
      <t>ウジコ</t>
    </rPh>
    <phoneticPr fontId="10"/>
  </si>
  <si>
    <t>東谷</t>
    <rPh sb="0" eb="2">
      <t>ヒガシタニ</t>
    </rPh>
    <phoneticPr fontId="10"/>
  </si>
  <si>
    <t>明治16年（1883）</t>
    <rPh sb="0" eb="2">
      <t>メイジ</t>
    </rPh>
    <rPh sb="4" eb="5">
      <t>ネン</t>
    </rPh>
    <phoneticPr fontId="10"/>
  </si>
  <si>
    <t>松尾神社酒造図絵馬</t>
    <rPh sb="0" eb="2">
      <t>マツオ</t>
    </rPh>
    <rPh sb="4" eb="5">
      <t>サケ</t>
    </rPh>
    <rPh sb="5" eb="6">
      <t>ヅクリ</t>
    </rPh>
    <rPh sb="6" eb="7">
      <t>ズ</t>
    </rPh>
    <rPh sb="7" eb="9">
      <t>エマ</t>
    </rPh>
    <phoneticPr fontId="10"/>
  </si>
  <si>
    <t>昭61．３．25</t>
    <phoneticPr fontId="7"/>
  </si>
  <si>
    <t>市立科学博物館</t>
    <rPh sb="0" eb="2">
      <t>シリツ</t>
    </rPh>
    <rPh sb="2" eb="4">
      <t>カガク</t>
    </rPh>
    <rPh sb="4" eb="7">
      <t>ハクブツカン</t>
    </rPh>
    <phoneticPr fontId="10"/>
  </si>
  <si>
    <t>幸町２</t>
    <rPh sb="0" eb="2">
      <t>サイワイチョウ</t>
    </rPh>
    <phoneticPr fontId="10"/>
  </si>
  <si>
    <t>江戸時代後期</t>
    <rPh sb="0" eb="2">
      <t>エド</t>
    </rPh>
    <rPh sb="2" eb="4">
      <t>ジダイ</t>
    </rPh>
    <rPh sb="4" eb="6">
      <t>コウキ</t>
    </rPh>
    <phoneticPr fontId="10"/>
  </si>
  <si>
    <t>長岡藩御用鍛冶藤原兼宗資料</t>
    <rPh sb="0" eb="2">
      <t>ナガオカ</t>
    </rPh>
    <rPh sb="2" eb="3">
      <t>ハン</t>
    </rPh>
    <rPh sb="3" eb="5">
      <t>ゴヨウ</t>
    </rPh>
    <rPh sb="5" eb="7">
      <t>カジ</t>
    </rPh>
    <rPh sb="7" eb="9">
      <t>フジワラ</t>
    </rPh>
    <rPh sb="9" eb="10">
      <t>カ</t>
    </rPh>
    <rPh sb="10" eb="11">
      <t>ムネ</t>
    </rPh>
    <rPh sb="11" eb="13">
      <t>シリョウ</t>
    </rPh>
    <phoneticPr fontId="10"/>
  </si>
  <si>
    <t>有形民俗文化財</t>
  </si>
  <si>
    <t>和紙製造技術</t>
    <rPh sb="0" eb="2">
      <t>ワシ</t>
    </rPh>
    <rPh sb="2" eb="4">
      <t>セイゾウ</t>
    </rPh>
    <rPh sb="4" eb="6">
      <t>ギジュツ</t>
    </rPh>
    <phoneticPr fontId="10"/>
  </si>
  <si>
    <t>昭57．４．１</t>
    <phoneticPr fontId="7"/>
  </si>
  <si>
    <t>篩業組合</t>
    <rPh sb="1" eb="2">
      <t>ギョウ</t>
    </rPh>
    <rPh sb="2" eb="4">
      <t>クミアイ</t>
    </rPh>
    <phoneticPr fontId="10"/>
  </si>
  <si>
    <t>寺泊山田</t>
  </si>
  <si>
    <t>大字山田の曲物製造技術</t>
    <rPh sb="0" eb="2">
      <t>オオアザ</t>
    </rPh>
    <rPh sb="2" eb="4">
      <t>ヤマダ</t>
    </rPh>
    <rPh sb="5" eb="6">
      <t>マ</t>
    </rPh>
    <rPh sb="6" eb="7">
      <t>モノ</t>
    </rPh>
    <rPh sb="7" eb="9">
      <t>セイゾウ</t>
    </rPh>
    <rPh sb="9" eb="11">
      <t>ギジュツ</t>
    </rPh>
    <phoneticPr fontId="10"/>
  </si>
  <si>
    <t>工芸技術</t>
    <rPh sb="0" eb="2">
      <t>コウゲイ</t>
    </rPh>
    <rPh sb="2" eb="4">
      <t>ギジュツ</t>
    </rPh>
    <phoneticPr fontId="10"/>
  </si>
  <si>
    <t>平19．３．22</t>
    <phoneticPr fontId="7"/>
  </si>
  <si>
    <t>上岩井</t>
    <rPh sb="0" eb="1">
      <t>カミ</t>
    </rPh>
    <rPh sb="1" eb="3">
      <t>イワイ</t>
    </rPh>
    <phoneticPr fontId="10"/>
  </si>
  <si>
    <t>嘉永２年（1849）</t>
    <rPh sb="0" eb="2">
      <t>カエイ</t>
    </rPh>
    <rPh sb="3" eb="4">
      <t>ネン</t>
    </rPh>
    <phoneticPr fontId="7"/>
  </si>
  <si>
    <t>根立寺観音堂の算額</t>
    <rPh sb="0" eb="1">
      <t>ネ</t>
    </rPh>
    <rPh sb="1" eb="2">
      <t>ダ</t>
    </rPh>
    <rPh sb="2" eb="3">
      <t>テラ</t>
    </rPh>
    <rPh sb="3" eb="6">
      <t>カンノンドウ</t>
    </rPh>
    <rPh sb="7" eb="8">
      <t>サン</t>
    </rPh>
    <rPh sb="8" eb="9">
      <t>ガク</t>
    </rPh>
    <phoneticPr fontId="7"/>
  </si>
  <si>
    <t>諏訪神社の算額</t>
    <rPh sb="0" eb="2">
      <t>スワ</t>
    </rPh>
    <rPh sb="2" eb="4">
      <t>ジンジャ</t>
    </rPh>
    <rPh sb="5" eb="6">
      <t>サン</t>
    </rPh>
    <rPh sb="6" eb="7">
      <t>ガク</t>
    </rPh>
    <phoneticPr fontId="7"/>
  </si>
  <si>
    <t>平17．11．22</t>
  </si>
  <si>
    <t>信濃川氾濫絵図</t>
    <phoneticPr fontId="10"/>
  </si>
  <si>
    <t>平15．６．18</t>
    <phoneticPr fontId="7"/>
  </si>
  <si>
    <t>江戸時代</t>
    <rPh sb="0" eb="2">
      <t>エド</t>
    </rPh>
    <rPh sb="2" eb="4">
      <t>ジダイ</t>
    </rPh>
    <phoneticPr fontId="7"/>
  </si>
  <si>
    <t>初君旧歌碑</t>
    <rPh sb="0" eb="1">
      <t>ショ</t>
    </rPh>
    <rPh sb="1" eb="2">
      <t>クン</t>
    </rPh>
    <rPh sb="2" eb="3">
      <t>キュウ</t>
    </rPh>
    <rPh sb="3" eb="4">
      <t>カ</t>
    </rPh>
    <rPh sb="4" eb="5">
      <t>ヒ</t>
    </rPh>
    <phoneticPr fontId="10"/>
  </si>
  <si>
    <t>昭48．３．28</t>
    <phoneticPr fontId="7"/>
  </si>
  <si>
    <t>常安寺</t>
    <rPh sb="0" eb="1">
      <t>ジョウ</t>
    </rPh>
    <rPh sb="1" eb="2">
      <t>アン</t>
    </rPh>
    <rPh sb="2" eb="3">
      <t>ジ</t>
    </rPh>
    <phoneticPr fontId="10"/>
  </si>
  <si>
    <t>明治26年（1893）</t>
    <rPh sb="4" eb="5">
      <t>ネン</t>
    </rPh>
    <phoneticPr fontId="10"/>
  </si>
  <si>
    <t>秋葉神社算額</t>
    <rPh sb="0" eb="2">
      <t>アキバ</t>
    </rPh>
    <rPh sb="4" eb="5">
      <t>サン</t>
    </rPh>
    <rPh sb="5" eb="6">
      <t>ガク</t>
    </rPh>
    <phoneticPr fontId="10"/>
  </si>
  <si>
    <t>竜光院　</t>
    <rPh sb="0" eb="1">
      <t>リュウ</t>
    </rPh>
    <rPh sb="1" eb="2">
      <t>コウ</t>
    </rPh>
    <rPh sb="2" eb="3">
      <t>イン</t>
    </rPh>
    <phoneticPr fontId="10"/>
  </si>
  <si>
    <t>小国町千谷沢</t>
  </si>
  <si>
    <t>江戸時代</t>
    <rPh sb="0" eb="2">
      <t>エド</t>
    </rPh>
    <rPh sb="2" eb="4">
      <t>ジダイ</t>
    </rPh>
    <phoneticPr fontId="10"/>
  </si>
  <si>
    <t>佐藤家南蛮鉄の位牌</t>
    <rPh sb="0" eb="2">
      <t>サトウ</t>
    </rPh>
    <rPh sb="2" eb="3">
      <t>ケ</t>
    </rPh>
    <rPh sb="3" eb="5">
      <t>ナンバン</t>
    </rPh>
    <rPh sb="5" eb="6">
      <t>テツ</t>
    </rPh>
    <rPh sb="7" eb="9">
      <t>イハイ</t>
    </rPh>
    <phoneticPr fontId="10"/>
  </si>
  <si>
    <t>平15．２．20</t>
    <phoneticPr fontId="7"/>
  </si>
  <si>
    <t>釜沢町町内会</t>
    <rPh sb="0" eb="1">
      <t>カマ</t>
    </rPh>
    <rPh sb="1" eb="3">
      <t>サワマチ</t>
    </rPh>
    <rPh sb="3" eb="5">
      <t>チョウナイ</t>
    </rPh>
    <rPh sb="5" eb="6">
      <t>カイ</t>
    </rPh>
    <phoneticPr fontId="10"/>
  </si>
  <si>
    <t>釜沢町</t>
    <rPh sb="0" eb="1">
      <t>カマ</t>
    </rPh>
    <rPh sb="1" eb="3">
      <t>サワマチ</t>
    </rPh>
    <phoneticPr fontId="10"/>
  </si>
  <si>
    <t>永正17年（1520）</t>
    <rPh sb="0" eb="2">
      <t>エイショウ</t>
    </rPh>
    <rPh sb="4" eb="5">
      <t>ネン</t>
    </rPh>
    <phoneticPr fontId="10"/>
  </si>
  <si>
    <t>板絵千手観世音菩薩像　附裏書</t>
    <rPh sb="0" eb="1">
      <t>イタ</t>
    </rPh>
    <rPh sb="1" eb="2">
      <t>エ</t>
    </rPh>
    <rPh sb="2" eb="4">
      <t>センテ</t>
    </rPh>
    <rPh sb="4" eb="7">
      <t>カンゼオン</t>
    </rPh>
    <rPh sb="7" eb="9">
      <t>ボサツ</t>
    </rPh>
    <rPh sb="9" eb="10">
      <t>ゾウ</t>
    </rPh>
    <rPh sb="11" eb="12">
      <t>フ</t>
    </rPh>
    <rPh sb="12" eb="14">
      <t>ウラガキ</t>
    </rPh>
    <phoneticPr fontId="10"/>
  </si>
  <si>
    <t>昭43．３．25</t>
    <phoneticPr fontId="7"/>
  </si>
  <si>
    <t>蒼柴神社</t>
    <rPh sb="0" eb="1">
      <t>アオ</t>
    </rPh>
    <rPh sb="1" eb="2">
      <t>シバ</t>
    </rPh>
    <phoneticPr fontId="10"/>
  </si>
  <si>
    <t>算額</t>
    <rPh sb="0" eb="1">
      <t>サン</t>
    </rPh>
    <rPh sb="1" eb="2">
      <t>ガク</t>
    </rPh>
    <phoneticPr fontId="10"/>
  </si>
  <si>
    <t>歴史資料</t>
    <rPh sb="0" eb="2">
      <t>レキシ</t>
    </rPh>
    <rPh sb="2" eb="4">
      <t>シリョウ</t>
    </rPh>
    <phoneticPr fontId="10"/>
  </si>
  <si>
    <t>７世紀後半（白鳳期）</t>
    <rPh sb="1" eb="3">
      <t>セイキ</t>
    </rPh>
    <rPh sb="3" eb="5">
      <t>コウハン</t>
    </rPh>
    <rPh sb="6" eb="8">
      <t>ハクホウ</t>
    </rPh>
    <rPh sb="8" eb="9">
      <t>キ</t>
    </rPh>
    <phoneticPr fontId="10"/>
  </si>
  <si>
    <t>横滝山廃寺跡出土品</t>
    <rPh sb="0" eb="1">
      <t>ヨコ</t>
    </rPh>
    <rPh sb="1" eb="2">
      <t>タキ</t>
    </rPh>
    <rPh sb="2" eb="3">
      <t>ヤマ</t>
    </rPh>
    <rPh sb="3" eb="5">
      <t>ハイジ</t>
    </rPh>
    <rPh sb="5" eb="6">
      <t>アト</t>
    </rPh>
    <rPh sb="6" eb="8">
      <t>シュツド</t>
    </rPh>
    <rPh sb="8" eb="9">
      <t>ヒン</t>
    </rPh>
    <phoneticPr fontId="10"/>
  </si>
  <si>
    <t>考古資料</t>
  </si>
  <si>
    <t>寺泊竹森</t>
  </si>
  <si>
    <t>６世紀中期～７世紀初期</t>
    <rPh sb="1" eb="3">
      <t>セイキ</t>
    </rPh>
    <rPh sb="3" eb="5">
      <t>チュウキ</t>
    </rPh>
    <rPh sb="7" eb="9">
      <t>セイキ</t>
    </rPh>
    <rPh sb="9" eb="11">
      <t>ショキ</t>
    </rPh>
    <phoneticPr fontId="10"/>
  </si>
  <si>
    <t>子持勾玉</t>
    <rPh sb="0" eb="2">
      <t>コモチ</t>
    </rPh>
    <rPh sb="2" eb="4">
      <t>マガタマ</t>
    </rPh>
    <phoneticPr fontId="10"/>
  </si>
  <si>
    <t>７世紀後半・10世紀</t>
    <rPh sb="1" eb="3">
      <t>セイキ</t>
    </rPh>
    <rPh sb="3" eb="5">
      <t>コウハン</t>
    </rPh>
    <rPh sb="8" eb="10">
      <t>セイキ</t>
    </rPh>
    <phoneticPr fontId="10"/>
  </si>
  <si>
    <t>蓮弁鐙瓦</t>
    <rPh sb="0" eb="1">
      <t>ハス</t>
    </rPh>
    <rPh sb="1" eb="2">
      <t>ベン</t>
    </rPh>
    <rPh sb="2" eb="3">
      <t>アブミ</t>
    </rPh>
    <rPh sb="3" eb="4">
      <t>カワラ</t>
    </rPh>
    <phoneticPr fontId="10"/>
  </si>
  <si>
    <t>10世紀後半</t>
    <rPh sb="2" eb="4">
      <t>セイキ</t>
    </rPh>
    <rPh sb="4" eb="6">
      <t>コウハン</t>
    </rPh>
    <phoneticPr fontId="10"/>
  </si>
  <si>
    <t>寺字墨書土師器</t>
    <rPh sb="0" eb="1">
      <t>テラ</t>
    </rPh>
    <rPh sb="1" eb="2">
      <t>ジ</t>
    </rPh>
    <rPh sb="2" eb="4">
      <t>ボクショ</t>
    </rPh>
    <rPh sb="4" eb="7">
      <t>ハジキ</t>
    </rPh>
    <phoneticPr fontId="10"/>
  </si>
  <si>
    <t>７世紀末</t>
    <rPh sb="1" eb="3">
      <t>セイキ</t>
    </rPh>
    <rPh sb="3" eb="4">
      <t>マツ</t>
    </rPh>
    <phoneticPr fontId="10"/>
  </si>
  <si>
    <t>鴟尾</t>
    <rPh sb="1" eb="2">
      <t>オ</t>
    </rPh>
    <phoneticPr fontId="10"/>
  </si>
  <si>
    <t>昭56．３．31</t>
    <phoneticPr fontId="7"/>
  </si>
  <si>
    <t>ほとぎ（缶）</t>
    <rPh sb="4" eb="5">
      <t>カン</t>
    </rPh>
    <phoneticPr fontId="10"/>
  </si>
  <si>
    <t>本行寺</t>
    <rPh sb="0" eb="1">
      <t>ホン</t>
    </rPh>
    <rPh sb="1" eb="2">
      <t>ギョウ</t>
    </rPh>
    <rPh sb="2" eb="3">
      <t>ジ</t>
    </rPh>
    <phoneticPr fontId="10"/>
  </si>
  <si>
    <t>城之丘</t>
    <rPh sb="0" eb="1">
      <t>シロ</t>
    </rPh>
    <rPh sb="1" eb="2">
      <t>ノ</t>
    </rPh>
    <rPh sb="2" eb="3">
      <t>オカ</t>
    </rPh>
    <phoneticPr fontId="10"/>
  </si>
  <si>
    <t>鎌倉時代</t>
    <rPh sb="0" eb="2">
      <t>カマクラ</t>
    </rPh>
    <rPh sb="2" eb="4">
      <t>ジダイ</t>
    </rPh>
    <phoneticPr fontId="10"/>
  </si>
  <si>
    <t>人頭骨</t>
    <rPh sb="0" eb="1">
      <t>ジン</t>
    </rPh>
    <rPh sb="1" eb="3">
      <t>トウコツ</t>
    </rPh>
    <phoneticPr fontId="10"/>
  </si>
  <si>
    <t>与板町堂前中島町</t>
  </si>
  <si>
    <t>縄文土器（徳昌寺遺跡等出土）</t>
    <rPh sb="0" eb="2">
      <t>ジョウモン</t>
    </rPh>
    <rPh sb="2" eb="4">
      <t>ドキ</t>
    </rPh>
    <rPh sb="5" eb="6">
      <t>トク</t>
    </rPh>
    <rPh sb="6" eb="7">
      <t>アキラ</t>
    </rPh>
    <rPh sb="7" eb="8">
      <t>テラ</t>
    </rPh>
    <rPh sb="8" eb="10">
      <t>イセキ</t>
    </rPh>
    <rPh sb="10" eb="11">
      <t>トウ</t>
    </rPh>
    <rPh sb="11" eb="13">
      <t>シュツド</t>
    </rPh>
    <phoneticPr fontId="10"/>
  </si>
  <si>
    <t>昭47．２．23</t>
    <phoneticPr fontId="7"/>
  </si>
  <si>
    <t>火焔型土器（栃倉遺跡出土）</t>
    <rPh sb="0" eb="2">
      <t>カエン</t>
    </rPh>
    <rPh sb="2" eb="3">
      <t>カタ</t>
    </rPh>
    <rPh sb="3" eb="5">
      <t>ドキ</t>
    </rPh>
    <rPh sb="6" eb="7">
      <t>トチ</t>
    </rPh>
    <rPh sb="7" eb="8">
      <t>クラ</t>
    </rPh>
    <rPh sb="8" eb="10">
      <t>イセキ</t>
    </rPh>
    <rPh sb="10" eb="12">
      <t>シュツド</t>
    </rPh>
    <phoneticPr fontId="10"/>
  </si>
  <si>
    <t>平17．３．24</t>
    <phoneticPr fontId="7"/>
  </si>
  <si>
    <t>小国民俗資料館</t>
    <rPh sb="0" eb="2">
      <t>オグニ</t>
    </rPh>
    <rPh sb="2" eb="4">
      <t>ミンゾク</t>
    </rPh>
    <rPh sb="4" eb="7">
      <t>シリョウカン</t>
    </rPh>
    <phoneticPr fontId="10"/>
  </si>
  <si>
    <t>小国町新町（民俗資料館）</t>
    <rPh sb="0" eb="3">
      <t>オグニマチ</t>
    </rPh>
    <rPh sb="3" eb="5">
      <t>シンマチ</t>
    </rPh>
    <rPh sb="6" eb="8">
      <t>ミンゾク</t>
    </rPh>
    <rPh sb="8" eb="11">
      <t>シリョウカン</t>
    </rPh>
    <phoneticPr fontId="10"/>
  </si>
  <si>
    <t>弥生時代中期</t>
    <rPh sb="4" eb="6">
      <t>チュウキ</t>
    </rPh>
    <phoneticPr fontId="10"/>
  </si>
  <si>
    <t>石包丁（水上遺跡出土）</t>
    <rPh sb="0" eb="1">
      <t>イシ</t>
    </rPh>
    <rPh sb="1" eb="3">
      <t>ボウチョウ</t>
    </rPh>
    <rPh sb="4" eb="6">
      <t>ミズカミ</t>
    </rPh>
    <rPh sb="6" eb="8">
      <t>イセキ</t>
    </rPh>
    <rPh sb="8" eb="10">
      <t>シュツド</t>
    </rPh>
    <phoneticPr fontId="10"/>
  </si>
  <si>
    <t>三島郷土資料館</t>
    <rPh sb="0" eb="2">
      <t>ミシマ</t>
    </rPh>
    <rPh sb="2" eb="4">
      <t>キョウド</t>
    </rPh>
    <rPh sb="4" eb="7">
      <t>シリョウカン</t>
    </rPh>
    <phoneticPr fontId="10"/>
  </si>
  <si>
    <t>火焔型土器（門の沢遺跡出土）</t>
    <rPh sb="0" eb="2">
      <t>カエン</t>
    </rPh>
    <rPh sb="2" eb="3">
      <t>ガタ</t>
    </rPh>
    <rPh sb="3" eb="5">
      <t>ドキ</t>
    </rPh>
    <rPh sb="6" eb="7">
      <t>モン</t>
    </rPh>
    <rPh sb="8" eb="9">
      <t>サワ</t>
    </rPh>
    <rPh sb="9" eb="11">
      <t>イセキ</t>
    </rPh>
    <rPh sb="11" eb="13">
      <t>シュツド</t>
    </rPh>
    <phoneticPr fontId="10"/>
  </si>
  <si>
    <t>土偶（舟岡遺跡出土）</t>
    <rPh sb="0" eb="2">
      <t>ドグウ</t>
    </rPh>
    <rPh sb="3" eb="5">
      <t>フナオカ</t>
    </rPh>
    <rPh sb="5" eb="7">
      <t>イセキ</t>
    </rPh>
    <rPh sb="7" eb="9">
      <t>シュツド</t>
    </rPh>
    <phoneticPr fontId="10"/>
  </si>
  <si>
    <t>鎌倉時代初期</t>
    <rPh sb="4" eb="6">
      <t>ショキ</t>
    </rPh>
    <phoneticPr fontId="10"/>
  </si>
  <si>
    <t>経甕（香塚出土）</t>
    <rPh sb="0" eb="1">
      <t>キョウ</t>
    </rPh>
    <rPh sb="1" eb="2">
      <t>カメ</t>
    </rPh>
    <rPh sb="3" eb="4">
      <t>コウ</t>
    </rPh>
    <rPh sb="4" eb="5">
      <t>ツカ</t>
    </rPh>
    <rPh sb="5" eb="7">
      <t>シュツド</t>
    </rPh>
    <phoneticPr fontId="10"/>
  </si>
  <si>
    <t>貞享２年川口組大絵図</t>
    <rPh sb="0" eb="2">
      <t>ジョウキョウ</t>
    </rPh>
    <rPh sb="3" eb="4">
      <t>ネン</t>
    </rPh>
    <rPh sb="4" eb="6">
      <t>カワグチ</t>
    </rPh>
    <rPh sb="6" eb="8">
      <t>クミダイ</t>
    </rPh>
    <rPh sb="8" eb="10">
      <t>エズ</t>
    </rPh>
    <phoneticPr fontId="7"/>
  </si>
  <si>
    <t>平13．11．20</t>
  </si>
  <si>
    <t>坂井町　柳下家文書</t>
    <rPh sb="0" eb="3">
      <t>サカイマチ</t>
    </rPh>
    <rPh sb="4" eb="6">
      <t>ヤナギシタ</t>
    </rPh>
    <rPh sb="6" eb="7">
      <t>ケ</t>
    </rPh>
    <rPh sb="7" eb="9">
      <t>モンジョ</t>
    </rPh>
    <phoneticPr fontId="10"/>
  </si>
  <si>
    <t>平12．４．１</t>
    <phoneticPr fontId="7"/>
  </si>
  <si>
    <t>個人（県立文書館）</t>
    <rPh sb="0" eb="2">
      <t>コジン</t>
    </rPh>
    <rPh sb="3" eb="5">
      <t>ケンリツ</t>
    </rPh>
    <rPh sb="5" eb="7">
      <t>ブンショ</t>
    </rPh>
    <rPh sb="7" eb="8">
      <t>カン</t>
    </rPh>
    <phoneticPr fontId="10"/>
  </si>
  <si>
    <t>新潟市女池</t>
    <phoneticPr fontId="7"/>
  </si>
  <si>
    <t>木島　菅沼家文書</t>
    <rPh sb="0" eb="2">
      <t>キジマ</t>
    </rPh>
    <rPh sb="3" eb="6">
      <t>スガヌマケ</t>
    </rPh>
    <rPh sb="6" eb="8">
      <t>モンジョ</t>
    </rPh>
    <phoneticPr fontId="10"/>
  </si>
  <si>
    <t>平８．４．１</t>
    <phoneticPr fontId="7"/>
  </si>
  <si>
    <t>文政10年（1827）ほか</t>
    <rPh sb="0" eb="2">
      <t>ブンセイ</t>
    </rPh>
    <rPh sb="4" eb="5">
      <t>ネン</t>
    </rPh>
    <phoneticPr fontId="10"/>
  </si>
  <si>
    <t>大町　松田家文書「越後名寄」（写本）他</t>
    <rPh sb="0" eb="2">
      <t>オオマチ</t>
    </rPh>
    <rPh sb="3" eb="6">
      <t>マツダケ</t>
    </rPh>
    <rPh sb="6" eb="8">
      <t>ブンショ</t>
    </rPh>
    <rPh sb="9" eb="11">
      <t>エチゴ</t>
    </rPh>
    <rPh sb="11" eb="12">
      <t>ナ</t>
    </rPh>
    <rPh sb="12" eb="13">
      <t>ヨ</t>
    </rPh>
    <rPh sb="15" eb="17">
      <t>シャホン</t>
    </rPh>
    <rPh sb="18" eb="19">
      <t>ホカ</t>
    </rPh>
    <phoneticPr fontId="10"/>
  </si>
  <si>
    <t>寺泊大地</t>
  </si>
  <si>
    <t>慶長２年（1597）ほか</t>
    <rPh sb="0" eb="2">
      <t>ケイチョウ</t>
    </rPh>
    <rPh sb="3" eb="4">
      <t>ネン</t>
    </rPh>
    <phoneticPr fontId="10"/>
  </si>
  <si>
    <t>大地　山田家文書</t>
    <rPh sb="0" eb="2">
      <t>ダイチ</t>
    </rPh>
    <rPh sb="3" eb="5">
      <t>ヤマダ</t>
    </rPh>
    <rPh sb="5" eb="6">
      <t>ケ</t>
    </rPh>
    <rPh sb="6" eb="8">
      <t>モンジョ</t>
    </rPh>
    <phoneticPr fontId="10"/>
  </si>
  <si>
    <t>江戸時代～明治期</t>
    <rPh sb="0" eb="2">
      <t>エド</t>
    </rPh>
    <rPh sb="2" eb="4">
      <t>ジダイ</t>
    </rPh>
    <rPh sb="5" eb="7">
      <t>メイジ</t>
    </rPh>
    <rPh sb="7" eb="8">
      <t>キ</t>
    </rPh>
    <phoneticPr fontId="10"/>
  </si>
  <si>
    <t>夏戸　小黒家文書</t>
    <rPh sb="0" eb="1">
      <t>ナツ</t>
    </rPh>
    <rPh sb="1" eb="2">
      <t>ド</t>
    </rPh>
    <rPh sb="3" eb="6">
      <t>オグロケ</t>
    </rPh>
    <rPh sb="6" eb="8">
      <t>モンジョ</t>
    </rPh>
    <phoneticPr fontId="10"/>
  </si>
  <si>
    <t>寺泊大和田</t>
  </si>
  <si>
    <t>明暦３年（1657）ほか</t>
    <rPh sb="0" eb="2">
      <t>メイレキ</t>
    </rPh>
    <rPh sb="3" eb="4">
      <t>ネン</t>
    </rPh>
    <phoneticPr fontId="10"/>
  </si>
  <si>
    <t>大和田　渡辺家文書</t>
    <rPh sb="0" eb="2">
      <t>ヤマト</t>
    </rPh>
    <rPh sb="2" eb="3">
      <t>タ</t>
    </rPh>
    <rPh sb="4" eb="7">
      <t>ワタナベケ</t>
    </rPh>
    <rPh sb="7" eb="9">
      <t>モンジョ</t>
    </rPh>
    <phoneticPr fontId="10"/>
  </si>
  <si>
    <t>享徳２年（1453）</t>
    <rPh sb="0" eb="2">
      <t>キョウトク</t>
    </rPh>
    <rPh sb="3" eb="4">
      <t>ネン</t>
    </rPh>
    <phoneticPr fontId="10"/>
  </si>
  <si>
    <t>上杉房定感状</t>
    <rPh sb="0" eb="2">
      <t>ウエスギ</t>
    </rPh>
    <rPh sb="2" eb="3">
      <t>フサ</t>
    </rPh>
    <rPh sb="3" eb="4">
      <t>サダ</t>
    </rPh>
    <rPh sb="4" eb="5">
      <t>カン</t>
    </rPh>
    <rPh sb="5" eb="6">
      <t>ジョウ</t>
    </rPh>
    <phoneticPr fontId="10"/>
  </si>
  <si>
    <t>昭54．3．29</t>
  </si>
  <si>
    <t>文禄４年～明治２年（1595～1869）</t>
    <rPh sb="0" eb="2">
      <t>ブンロク</t>
    </rPh>
    <rPh sb="3" eb="4">
      <t>ネン</t>
    </rPh>
    <rPh sb="5" eb="7">
      <t>メイジ</t>
    </rPh>
    <rPh sb="8" eb="9">
      <t>ネン</t>
    </rPh>
    <phoneticPr fontId="10"/>
  </si>
  <si>
    <t>年友　五十嵐家文書</t>
    <rPh sb="0" eb="1">
      <t>ネン</t>
    </rPh>
    <rPh sb="1" eb="2">
      <t>ユウ</t>
    </rPh>
    <rPh sb="3" eb="7">
      <t>イガラシケ</t>
    </rPh>
    <rPh sb="7" eb="9">
      <t>モンジョ</t>
    </rPh>
    <phoneticPr fontId="10"/>
  </si>
  <si>
    <t>享和元年～明治８年（1801～1875）</t>
    <rPh sb="0" eb="2">
      <t>キョウワ</t>
    </rPh>
    <rPh sb="2" eb="4">
      <t>ガンネン</t>
    </rPh>
    <rPh sb="5" eb="7">
      <t>メイジ</t>
    </rPh>
    <rPh sb="8" eb="9">
      <t>ネン</t>
    </rPh>
    <phoneticPr fontId="10"/>
  </si>
  <si>
    <t>萬覚帳</t>
    <rPh sb="0" eb="1">
      <t>ヨロズ</t>
    </rPh>
    <rPh sb="1" eb="2">
      <t>オボ</t>
    </rPh>
    <rPh sb="2" eb="3">
      <t>チョウ</t>
    </rPh>
    <phoneticPr fontId="10"/>
  </si>
  <si>
    <t>昭52．３．４</t>
    <phoneticPr fontId="7"/>
  </si>
  <si>
    <t>宝暦10年～明治15年（1760～1882）、
寛政８年～慶応２年（1796～1866）</t>
    <rPh sb="0" eb="2">
      <t>ホウレキ</t>
    </rPh>
    <rPh sb="4" eb="5">
      <t>ネン</t>
    </rPh>
    <rPh sb="6" eb="8">
      <t>メイジ</t>
    </rPh>
    <rPh sb="10" eb="11">
      <t>ネン</t>
    </rPh>
    <rPh sb="24" eb="26">
      <t>カンセイ</t>
    </rPh>
    <rPh sb="27" eb="28">
      <t>ネン</t>
    </rPh>
    <rPh sb="29" eb="31">
      <t>ケイオウ</t>
    </rPh>
    <rPh sb="32" eb="33">
      <t>ネン</t>
    </rPh>
    <phoneticPr fontId="10"/>
  </si>
  <si>
    <t>寺泊町御用留・渡部組御用留等</t>
    <rPh sb="0" eb="3">
      <t>テラドマリマチ</t>
    </rPh>
    <rPh sb="3" eb="5">
      <t>ゴヨウ</t>
    </rPh>
    <rPh sb="5" eb="6">
      <t>トド</t>
    </rPh>
    <rPh sb="7" eb="9">
      <t>ワタベ</t>
    </rPh>
    <rPh sb="9" eb="10">
      <t>グミ</t>
    </rPh>
    <rPh sb="10" eb="12">
      <t>ゴヨウ</t>
    </rPh>
    <rPh sb="12" eb="13">
      <t>トド</t>
    </rPh>
    <rPh sb="13" eb="14">
      <t>ナド</t>
    </rPh>
    <phoneticPr fontId="10"/>
  </si>
  <si>
    <t>本願寺新潟別院</t>
    <rPh sb="0" eb="3">
      <t>ホンガンジ</t>
    </rPh>
    <rPh sb="3" eb="5">
      <t>ニイガタ</t>
    </rPh>
    <rPh sb="5" eb="7">
      <t>ベツイン</t>
    </rPh>
    <phoneticPr fontId="10"/>
  </si>
  <si>
    <t>別院日誌</t>
    <phoneticPr fontId="10"/>
  </si>
  <si>
    <t>直江兼続書状</t>
    <rPh sb="0" eb="2">
      <t>ナオエ</t>
    </rPh>
    <rPh sb="2" eb="3">
      <t>カ</t>
    </rPh>
    <rPh sb="3" eb="4">
      <t>ツヅ</t>
    </rPh>
    <rPh sb="4" eb="6">
      <t>ショジョウ</t>
    </rPh>
    <phoneticPr fontId="10"/>
  </si>
  <si>
    <t>昭57．２．1１</t>
    <phoneticPr fontId="7"/>
  </si>
  <si>
    <t>金町</t>
    <rPh sb="0" eb="2">
      <t>カネマチ</t>
    </rPh>
    <phoneticPr fontId="10"/>
  </si>
  <si>
    <t>天正９年（1581）</t>
    <rPh sb="0" eb="2">
      <t>テンショウ</t>
    </rPh>
    <rPh sb="3" eb="4">
      <t>ネン</t>
    </rPh>
    <phoneticPr fontId="10"/>
  </si>
  <si>
    <t>上杉景勝朱印状</t>
    <rPh sb="0" eb="2">
      <t>ウエスギ</t>
    </rPh>
    <rPh sb="2" eb="4">
      <t>カゲカツ</t>
    </rPh>
    <rPh sb="4" eb="7">
      <t>シュインジョウ</t>
    </rPh>
    <phoneticPr fontId="10"/>
  </si>
  <si>
    <t>貞和２年（1364）</t>
    <rPh sb="0" eb="2">
      <t>ジョウワ</t>
    </rPh>
    <rPh sb="3" eb="4">
      <t>ネン</t>
    </rPh>
    <phoneticPr fontId="10"/>
  </si>
  <si>
    <t>東光寺仏像に関する貞和文書</t>
    <rPh sb="0" eb="3">
      <t>トウコウジ</t>
    </rPh>
    <rPh sb="3" eb="5">
      <t>ブツゾウ</t>
    </rPh>
    <rPh sb="6" eb="7">
      <t>カン</t>
    </rPh>
    <rPh sb="9" eb="11">
      <t>ジョウワ</t>
    </rPh>
    <rPh sb="11" eb="13">
      <t>モンジョ</t>
    </rPh>
    <phoneticPr fontId="10"/>
  </si>
  <si>
    <t>慶長７年（1602）</t>
    <rPh sb="0" eb="2">
      <t>ケイチョウ</t>
    </rPh>
    <rPh sb="3" eb="4">
      <t>ネン</t>
    </rPh>
    <phoneticPr fontId="10"/>
  </si>
  <si>
    <t>赤谷村御検地帳</t>
    <rPh sb="0" eb="1">
      <t>アカ</t>
    </rPh>
    <rPh sb="1" eb="3">
      <t>タニムラ</t>
    </rPh>
    <rPh sb="3" eb="4">
      <t>オン</t>
    </rPh>
    <rPh sb="4" eb="7">
      <t>ケンチチョウ</t>
    </rPh>
    <phoneticPr fontId="10"/>
  </si>
  <si>
    <t>谷内２</t>
    <rPh sb="0" eb="2">
      <t>タニウチ</t>
    </rPh>
    <phoneticPr fontId="10"/>
  </si>
  <si>
    <t>天文20年（1551）</t>
    <rPh sb="0" eb="2">
      <t>テンモン</t>
    </rPh>
    <rPh sb="4" eb="5">
      <t>ネン</t>
    </rPh>
    <phoneticPr fontId="10"/>
  </si>
  <si>
    <t>昭39．12．21</t>
  </si>
  <si>
    <t>江戸時代後期</t>
    <rPh sb="4" eb="6">
      <t>コウキ</t>
    </rPh>
    <phoneticPr fontId="10"/>
  </si>
  <si>
    <t>森田千庵史料</t>
    <rPh sb="0" eb="2">
      <t>モリタ</t>
    </rPh>
    <rPh sb="2" eb="3">
      <t>セン</t>
    </rPh>
    <rPh sb="3" eb="4">
      <t>アン</t>
    </rPh>
    <rPh sb="4" eb="6">
      <t>シリョウ</t>
    </rPh>
    <phoneticPr fontId="10"/>
  </si>
  <si>
    <t>享保元年～明治３年（1716～1870）</t>
    <rPh sb="0" eb="2">
      <t>キョウホ</t>
    </rPh>
    <rPh sb="2" eb="4">
      <t>ガンネン</t>
    </rPh>
    <rPh sb="5" eb="7">
      <t>メイジ</t>
    </rPh>
    <rPh sb="8" eb="9">
      <t>ネン</t>
    </rPh>
    <phoneticPr fontId="10"/>
  </si>
  <si>
    <t>関守</t>
    <rPh sb="0" eb="2">
      <t>セキモリ</t>
    </rPh>
    <phoneticPr fontId="10"/>
  </si>
  <si>
    <t>小国町太郎丸</t>
  </si>
  <si>
    <t>慶応３年（1867）</t>
    <rPh sb="0" eb="2">
      <t>ケイオウ</t>
    </rPh>
    <rPh sb="2" eb="4">
      <t>サンネン</t>
    </rPh>
    <phoneticPr fontId="10"/>
  </si>
  <si>
    <t>肥娯林日鑑</t>
    <rPh sb="0" eb="1">
      <t>ヒ</t>
    </rPh>
    <rPh sb="1" eb="2">
      <t>ゴ</t>
    </rPh>
    <rPh sb="2" eb="4">
      <t>リンジツ</t>
    </rPh>
    <rPh sb="4" eb="5">
      <t>カガミ</t>
    </rPh>
    <phoneticPr fontId="10"/>
  </si>
  <si>
    <t>寛永元年～明治５年（1624～1872）</t>
    <rPh sb="0" eb="2">
      <t>カンエイ</t>
    </rPh>
    <rPh sb="2" eb="4">
      <t>ガンネン</t>
    </rPh>
    <rPh sb="5" eb="7">
      <t>メイジ</t>
    </rPh>
    <rPh sb="8" eb="9">
      <t>ネン</t>
    </rPh>
    <phoneticPr fontId="10"/>
  </si>
  <si>
    <t>山横沢村近世貢納文書</t>
    <rPh sb="0" eb="1">
      <t>ヤマ</t>
    </rPh>
    <rPh sb="1" eb="2">
      <t>ヨコ</t>
    </rPh>
    <rPh sb="2" eb="4">
      <t>サワムラ</t>
    </rPh>
    <rPh sb="4" eb="6">
      <t>キンセイ</t>
    </rPh>
    <rPh sb="6" eb="8">
      <t>コウノウ</t>
    </rPh>
    <rPh sb="8" eb="10">
      <t>ブンショ</t>
    </rPh>
    <phoneticPr fontId="10"/>
  </si>
  <si>
    <t>昭60．６．11</t>
    <phoneticPr fontId="7"/>
  </si>
  <si>
    <t>天正９年（1582）・天正16年（1589）</t>
    <rPh sb="0" eb="1">
      <t>テン</t>
    </rPh>
    <rPh sb="3" eb="4">
      <t>ネン</t>
    </rPh>
    <rPh sb="11" eb="12">
      <t>テン</t>
    </rPh>
    <rPh sb="15" eb="16">
      <t>ネン</t>
    </rPh>
    <phoneticPr fontId="10"/>
  </si>
  <si>
    <t>斉藤下野守宛行状</t>
    <rPh sb="0" eb="2">
      <t>サイトウ</t>
    </rPh>
    <rPh sb="2" eb="3">
      <t>シタ</t>
    </rPh>
    <rPh sb="3" eb="4">
      <t>ノ</t>
    </rPh>
    <rPh sb="4" eb="5">
      <t>カミ</t>
    </rPh>
    <rPh sb="5" eb="6">
      <t>アテ</t>
    </rPh>
    <rPh sb="6" eb="8">
      <t>ギョウジョウ</t>
    </rPh>
    <phoneticPr fontId="10"/>
  </si>
  <si>
    <t>天文17年（1548）</t>
    <rPh sb="0" eb="2">
      <t>テンモン</t>
    </rPh>
    <rPh sb="4" eb="5">
      <t>ネン</t>
    </rPh>
    <phoneticPr fontId="10"/>
  </si>
  <si>
    <t>上杉景虎感状</t>
    <rPh sb="0" eb="2">
      <t>ウエスギ</t>
    </rPh>
    <rPh sb="2" eb="3">
      <t>ケイ</t>
    </rPh>
    <rPh sb="3" eb="4">
      <t>トラ</t>
    </rPh>
    <rPh sb="4" eb="6">
      <t>カンジョウ</t>
    </rPh>
    <phoneticPr fontId="10"/>
  </si>
  <si>
    <t>昭48．４．５</t>
    <phoneticPr fontId="7"/>
  </si>
  <si>
    <t>三島新保</t>
    <rPh sb="0" eb="2">
      <t>ミシマ</t>
    </rPh>
    <rPh sb="2" eb="4">
      <t>シンポ</t>
    </rPh>
    <phoneticPr fontId="10"/>
  </si>
  <si>
    <t>寛永９年（1632）～明治元年（1868）</t>
    <rPh sb="0" eb="2">
      <t>カンエイ</t>
    </rPh>
    <rPh sb="3" eb="4">
      <t>ネン</t>
    </rPh>
    <rPh sb="11" eb="13">
      <t>メイジ</t>
    </rPh>
    <rPh sb="13" eb="15">
      <t>ガンネン</t>
    </rPh>
    <phoneticPr fontId="10"/>
  </si>
  <si>
    <t>片桐文書</t>
    <rPh sb="0" eb="2">
      <t>カタギリ</t>
    </rPh>
    <rPh sb="2" eb="4">
      <t>モンジョ</t>
    </rPh>
    <phoneticPr fontId="10"/>
  </si>
  <si>
    <t>平12．３．24</t>
    <phoneticPr fontId="7"/>
  </si>
  <si>
    <t>安禅寺（歴史文書館）</t>
    <rPh sb="0" eb="1">
      <t>アン</t>
    </rPh>
    <rPh sb="1" eb="2">
      <t>ゼン</t>
    </rPh>
    <rPh sb="2" eb="3">
      <t>ジ</t>
    </rPh>
    <rPh sb="4" eb="6">
      <t>レキシ</t>
    </rPh>
    <rPh sb="6" eb="8">
      <t>モンジョ</t>
    </rPh>
    <rPh sb="8" eb="9">
      <t>カン</t>
    </rPh>
    <phoneticPr fontId="10"/>
  </si>
  <si>
    <t>長倉西町</t>
    <rPh sb="0" eb="2">
      <t>ナガクラ</t>
    </rPh>
    <rPh sb="2" eb="3">
      <t>ニシ</t>
    </rPh>
    <rPh sb="3" eb="4">
      <t>マチ</t>
    </rPh>
    <phoneticPr fontId="10"/>
  </si>
  <si>
    <t>慶長２年（1597）</t>
    <rPh sb="0" eb="2">
      <t>ケイチョウ</t>
    </rPh>
    <rPh sb="3" eb="4">
      <t>ネン</t>
    </rPh>
    <phoneticPr fontId="10"/>
  </si>
  <si>
    <t>河村検地帳　古志郡大嶋庄河崎村御検地帳</t>
    <rPh sb="0" eb="2">
      <t>カワムラ</t>
    </rPh>
    <rPh sb="2" eb="5">
      <t>ケンチチョウ</t>
    </rPh>
    <rPh sb="6" eb="8">
      <t>コシ</t>
    </rPh>
    <rPh sb="8" eb="9">
      <t>グン</t>
    </rPh>
    <rPh sb="9" eb="11">
      <t>オオシマ</t>
    </rPh>
    <rPh sb="11" eb="12">
      <t>ショウ</t>
    </rPh>
    <rPh sb="12" eb="14">
      <t>カワサキ</t>
    </rPh>
    <rPh sb="14" eb="15">
      <t>ムラ</t>
    </rPh>
    <rPh sb="15" eb="16">
      <t>オン</t>
    </rPh>
    <rPh sb="16" eb="19">
      <t>ケンチチョウ</t>
    </rPh>
    <phoneticPr fontId="10"/>
  </si>
  <si>
    <t>昭53．４．１</t>
    <phoneticPr fontId="7"/>
  </si>
  <si>
    <t>市立中央図書館</t>
    <rPh sb="0" eb="2">
      <t>シリツ</t>
    </rPh>
    <rPh sb="2" eb="4">
      <t>チュウオウ</t>
    </rPh>
    <rPh sb="4" eb="7">
      <t>トショカン</t>
    </rPh>
    <phoneticPr fontId="10"/>
  </si>
  <si>
    <t>学校町１</t>
    <rPh sb="0" eb="2">
      <t>ガッコウ</t>
    </rPh>
    <rPh sb="2" eb="3">
      <t>チョウ</t>
    </rPh>
    <phoneticPr fontId="10"/>
  </si>
  <si>
    <t>明治２年（1869）</t>
    <rPh sb="3" eb="4">
      <t>ネン</t>
    </rPh>
    <phoneticPr fontId="10"/>
  </si>
  <si>
    <t>明治初期における長岡藩御用方日記</t>
    <rPh sb="0" eb="2">
      <t>メイジ</t>
    </rPh>
    <rPh sb="2" eb="4">
      <t>ショキ</t>
    </rPh>
    <rPh sb="8" eb="10">
      <t>ナガオカ</t>
    </rPh>
    <rPh sb="10" eb="11">
      <t>ハン</t>
    </rPh>
    <rPh sb="11" eb="13">
      <t>ゴヨウ</t>
    </rPh>
    <rPh sb="13" eb="14">
      <t>ホウ</t>
    </rPh>
    <rPh sb="14" eb="16">
      <t>ニッキ</t>
    </rPh>
    <phoneticPr fontId="10"/>
  </si>
  <si>
    <t>明治２～３年（1869～1870）</t>
    <rPh sb="5" eb="6">
      <t>ネン</t>
    </rPh>
    <phoneticPr fontId="10"/>
  </si>
  <si>
    <t>明治初期における牧野忠毅の版籍奉還に関する太政官通達等</t>
    <rPh sb="0" eb="2">
      <t>メイジ</t>
    </rPh>
    <rPh sb="2" eb="4">
      <t>ショキ</t>
    </rPh>
    <rPh sb="8" eb="10">
      <t>マキノ</t>
    </rPh>
    <rPh sb="10" eb="11">
      <t>チュウ</t>
    </rPh>
    <rPh sb="11" eb="12">
      <t>キ</t>
    </rPh>
    <rPh sb="13" eb="17">
      <t>ハンセキホウカン</t>
    </rPh>
    <rPh sb="18" eb="19">
      <t>カン</t>
    </rPh>
    <rPh sb="21" eb="24">
      <t>ダジョウカン</t>
    </rPh>
    <rPh sb="24" eb="27">
      <t>ツウタツトウ</t>
    </rPh>
    <phoneticPr fontId="10"/>
  </si>
  <si>
    <t>1618年・1620年</t>
    <rPh sb="4" eb="5">
      <t>ネン</t>
    </rPh>
    <rPh sb="10" eb="11">
      <t>ネン</t>
    </rPh>
    <phoneticPr fontId="10"/>
  </si>
  <si>
    <t>元和４年・元和６年　牧野忠成御知行目録</t>
    <rPh sb="0" eb="2">
      <t>ゲンナ</t>
    </rPh>
    <rPh sb="3" eb="4">
      <t>ネン</t>
    </rPh>
    <rPh sb="5" eb="7">
      <t>ゲンナ</t>
    </rPh>
    <rPh sb="8" eb="9">
      <t>ネン</t>
    </rPh>
    <rPh sb="10" eb="12">
      <t>マキノ</t>
    </rPh>
    <rPh sb="12" eb="13">
      <t>チュウ</t>
    </rPh>
    <rPh sb="13" eb="14">
      <t>ナ</t>
    </rPh>
    <rPh sb="14" eb="15">
      <t>オン</t>
    </rPh>
    <rPh sb="15" eb="17">
      <t>チギョウ</t>
    </rPh>
    <rPh sb="17" eb="19">
      <t>モクロク</t>
    </rPh>
    <phoneticPr fontId="10"/>
  </si>
  <si>
    <t>古文書</t>
  </si>
  <si>
    <t>寛永19年（1642）</t>
    <rPh sb="0" eb="2">
      <t>カンエイ</t>
    </rPh>
    <rPh sb="4" eb="5">
      <t>ネン</t>
    </rPh>
    <phoneticPr fontId="10"/>
  </si>
  <si>
    <t>寛永19年牧野右馬允忠成の康成系譜書</t>
    <rPh sb="0" eb="2">
      <t>カンエイ</t>
    </rPh>
    <rPh sb="4" eb="5">
      <t>ネン</t>
    </rPh>
    <rPh sb="5" eb="7">
      <t>マキノ</t>
    </rPh>
    <rPh sb="7" eb="8">
      <t>ミギ</t>
    </rPh>
    <rPh sb="8" eb="9">
      <t>ウマ</t>
    </rPh>
    <rPh sb="10" eb="11">
      <t>チュウ</t>
    </rPh>
    <rPh sb="11" eb="12">
      <t>セイ</t>
    </rPh>
    <rPh sb="13" eb="15">
      <t>ヤスナリ</t>
    </rPh>
    <rPh sb="15" eb="17">
      <t>ケイフ</t>
    </rPh>
    <rPh sb="17" eb="18">
      <t>ショ</t>
    </rPh>
    <phoneticPr fontId="10"/>
  </si>
  <si>
    <t>慶長５年（1600）</t>
    <rPh sb="0" eb="2">
      <t>ケイチョウ</t>
    </rPh>
    <rPh sb="3" eb="4">
      <t>ネン</t>
    </rPh>
    <phoneticPr fontId="10"/>
  </si>
  <si>
    <t>慶長５年牧野康成軍忠状</t>
    <rPh sb="0" eb="2">
      <t>ケイチョウ</t>
    </rPh>
    <rPh sb="3" eb="4">
      <t>ネン</t>
    </rPh>
    <rPh sb="4" eb="6">
      <t>マキノ</t>
    </rPh>
    <rPh sb="6" eb="8">
      <t>ヤスナリ</t>
    </rPh>
    <rPh sb="8" eb="9">
      <t>グン</t>
    </rPh>
    <rPh sb="9" eb="10">
      <t>チュウ</t>
    </rPh>
    <rPh sb="10" eb="11">
      <t>ジョウ</t>
    </rPh>
    <phoneticPr fontId="10"/>
  </si>
  <si>
    <t>昭49．３．27</t>
    <phoneticPr fontId="7"/>
  </si>
  <si>
    <t>市立中央図書館</t>
    <rPh sb="0" eb="2">
      <t>シリツ</t>
    </rPh>
    <phoneticPr fontId="10"/>
  </si>
  <si>
    <t>明治２～24年（1869～1891）</t>
    <rPh sb="6" eb="7">
      <t>ネン</t>
    </rPh>
    <phoneticPr fontId="10"/>
  </si>
  <si>
    <t>明治期における三島億二郎の日記</t>
    <rPh sb="0" eb="2">
      <t>メイジ</t>
    </rPh>
    <rPh sb="2" eb="3">
      <t>キ</t>
    </rPh>
    <rPh sb="7" eb="9">
      <t>ミシマ</t>
    </rPh>
    <rPh sb="9" eb="10">
      <t>オク</t>
    </rPh>
    <rPh sb="10" eb="12">
      <t>ジロウ</t>
    </rPh>
    <rPh sb="13" eb="15">
      <t>ニッキ</t>
    </rPh>
    <phoneticPr fontId="10"/>
  </si>
  <si>
    <t>河村検地帳</t>
    <rPh sb="0" eb="2">
      <t>カワムラ</t>
    </rPh>
    <rPh sb="2" eb="5">
      <t>ケンチチョウ</t>
    </rPh>
    <phoneticPr fontId="10"/>
  </si>
  <si>
    <t>昭39．３．26</t>
    <phoneticPr fontId="7"/>
  </si>
  <si>
    <t>寛永２年（1625）</t>
    <rPh sb="0" eb="2">
      <t>カンエイ</t>
    </rPh>
    <rPh sb="3" eb="4">
      <t>ネン</t>
    </rPh>
    <phoneticPr fontId="10"/>
  </si>
  <si>
    <t>朱印状</t>
    <rPh sb="0" eb="3">
      <t>シュインジョウ</t>
    </rPh>
    <phoneticPr fontId="10"/>
  </si>
  <si>
    <t>昭36．２．17</t>
    <phoneticPr fontId="7"/>
  </si>
  <si>
    <t>表町４</t>
    <rPh sb="0" eb="2">
      <t>オモテマチ</t>
    </rPh>
    <phoneticPr fontId="10"/>
  </si>
  <si>
    <t>慶長10年（1605）・元和２年（1616）・
元和３～４年（1617～1618）</t>
    <rPh sb="0" eb="2">
      <t>ケイチョウ</t>
    </rPh>
    <rPh sb="4" eb="5">
      <t>ネン</t>
    </rPh>
    <rPh sb="12" eb="14">
      <t>ゲンナ</t>
    </rPh>
    <rPh sb="15" eb="16">
      <t>ネン</t>
    </rPh>
    <rPh sb="24" eb="26">
      <t>ゲンナ</t>
    </rPh>
    <rPh sb="29" eb="30">
      <t>ネン</t>
    </rPh>
    <phoneticPr fontId="10"/>
  </si>
  <si>
    <t>草間家古文書</t>
    <rPh sb="0" eb="1">
      <t>クサ</t>
    </rPh>
    <rPh sb="1" eb="2">
      <t>マ</t>
    </rPh>
    <rPh sb="2" eb="3">
      <t>ケ</t>
    </rPh>
    <rPh sb="3" eb="6">
      <t>コモンジョ</t>
    </rPh>
    <phoneticPr fontId="10"/>
  </si>
  <si>
    <t>古文書</t>
    <rPh sb="0" eb="3">
      <t>コモンジョ</t>
    </rPh>
    <phoneticPr fontId="10"/>
  </si>
  <si>
    <t>平９．４．１</t>
    <phoneticPr fontId="7"/>
  </si>
  <si>
    <t>白山媛神社</t>
    <rPh sb="0" eb="2">
      <t>ハクサン</t>
    </rPh>
    <rPh sb="2" eb="3">
      <t>ヒメ</t>
    </rPh>
    <phoneticPr fontId="10"/>
  </si>
  <si>
    <t>文政８年（1825）</t>
    <rPh sb="0" eb="2">
      <t>ブンセイ</t>
    </rPh>
    <rPh sb="3" eb="4">
      <t>ネン</t>
    </rPh>
    <phoneticPr fontId="10"/>
  </si>
  <si>
    <t>松平定信染筆扁額原書「白山宮」・款記・扁額「白山宮」</t>
    <rPh sb="0" eb="2">
      <t>マツダイラ</t>
    </rPh>
    <rPh sb="2" eb="4">
      <t>サダノブ</t>
    </rPh>
    <rPh sb="4" eb="5">
      <t>ソ</t>
    </rPh>
    <rPh sb="5" eb="6">
      <t>フデ</t>
    </rPh>
    <rPh sb="6" eb="8">
      <t>ヘンガク</t>
    </rPh>
    <rPh sb="8" eb="10">
      <t>ゲンショ</t>
    </rPh>
    <rPh sb="11" eb="13">
      <t>ハクサン</t>
    </rPh>
    <rPh sb="13" eb="14">
      <t>ミヤ</t>
    </rPh>
    <rPh sb="16" eb="17">
      <t>カン</t>
    </rPh>
    <rPh sb="17" eb="18">
      <t>キ</t>
    </rPh>
    <rPh sb="19" eb="21">
      <t>ヘンガク</t>
    </rPh>
    <rPh sb="22" eb="24">
      <t>ハクサン</t>
    </rPh>
    <rPh sb="24" eb="25">
      <t>ミヤ</t>
    </rPh>
    <phoneticPr fontId="10"/>
  </si>
  <si>
    <t>書・彫</t>
    <rPh sb="0" eb="1">
      <t>ショ</t>
    </rPh>
    <rPh sb="2" eb="3">
      <t>チョウ</t>
    </rPh>
    <phoneticPr fontId="10"/>
  </si>
  <si>
    <t>文化11年（1814）</t>
    <rPh sb="0" eb="2">
      <t>ブンカ</t>
    </rPh>
    <rPh sb="4" eb="5">
      <t>ネン</t>
    </rPh>
    <phoneticPr fontId="10"/>
  </si>
  <si>
    <t>松平定信遺墨和歌　軸装</t>
    <rPh sb="0" eb="2">
      <t>マツダイラ</t>
    </rPh>
    <rPh sb="2" eb="4">
      <t>サダノブ</t>
    </rPh>
    <rPh sb="4" eb="6">
      <t>イボク</t>
    </rPh>
    <rPh sb="6" eb="8">
      <t>ワカ</t>
    </rPh>
    <rPh sb="9" eb="10">
      <t>ジク</t>
    </rPh>
    <rPh sb="10" eb="11">
      <t>ソウ</t>
    </rPh>
    <phoneticPr fontId="10"/>
  </si>
  <si>
    <t>寺泊上荒町</t>
  </si>
  <si>
    <t>良寛遺墨　頂相画賛</t>
    <rPh sb="0" eb="2">
      <t>リョウカン</t>
    </rPh>
    <rPh sb="2" eb="4">
      <t>イボク</t>
    </rPh>
    <rPh sb="5" eb="6">
      <t>チョウ</t>
    </rPh>
    <rPh sb="6" eb="7">
      <t>ソウ</t>
    </rPh>
    <rPh sb="7" eb="8">
      <t>ガ</t>
    </rPh>
    <rPh sb="8" eb="9">
      <t>サン</t>
    </rPh>
    <phoneticPr fontId="10"/>
  </si>
  <si>
    <t>寺泊小川町</t>
  </si>
  <si>
    <t>江戸時代後期（享和２年1802?）</t>
    <rPh sb="0" eb="2">
      <t>エド</t>
    </rPh>
    <rPh sb="2" eb="4">
      <t>ジダイ</t>
    </rPh>
    <rPh sb="4" eb="6">
      <t>コウキ</t>
    </rPh>
    <rPh sb="7" eb="9">
      <t>キョウワ</t>
    </rPh>
    <rPh sb="10" eb="11">
      <t>ネン</t>
    </rPh>
    <phoneticPr fontId="10"/>
  </si>
  <si>
    <t>大村光枝遺墨</t>
    <rPh sb="0" eb="2">
      <t>オオムラ</t>
    </rPh>
    <rPh sb="2" eb="3">
      <t>ヒカリ</t>
    </rPh>
    <rPh sb="3" eb="4">
      <t>エダ</t>
    </rPh>
    <rPh sb="4" eb="6">
      <t>イボク</t>
    </rPh>
    <phoneticPr fontId="10"/>
  </si>
  <si>
    <t>寺泊松沢町</t>
  </si>
  <si>
    <t>良寛遺墨　口上書</t>
    <rPh sb="0" eb="2">
      <t>リョウカン</t>
    </rPh>
    <rPh sb="2" eb="4">
      <t>イボク</t>
    </rPh>
    <rPh sb="5" eb="8">
      <t>コウジョウガ</t>
    </rPh>
    <phoneticPr fontId="10"/>
  </si>
  <si>
    <t>良寛遺墨　和歌一首</t>
    <rPh sb="0" eb="2">
      <t>リョウカン</t>
    </rPh>
    <rPh sb="2" eb="4">
      <t>イボク</t>
    </rPh>
    <rPh sb="5" eb="7">
      <t>ワカ</t>
    </rPh>
    <rPh sb="7" eb="8">
      <t>１</t>
    </rPh>
    <rPh sb="8" eb="9">
      <t>シュ</t>
    </rPh>
    <phoneticPr fontId="10"/>
  </si>
  <si>
    <t>寺泊片町</t>
  </si>
  <si>
    <t>良寛遺墨　過去帳</t>
    <rPh sb="0" eb="2">
      <t>リョウカン</t>
    </rPh>
    <rPh sb="2" eb="4">
      <t>イボク</t>
    </rPh>
    <rPh sb="5" eb="7">
      <t>カコ</t>
    </rPh>
    <rPh sb="7" eb="8">
      <t>チョウ</t>
    </rPh>
    <phoneticPr fontId="10"/>
  </si>
  <si>
    <t>良寛遺墨　屏風・軸装</t>
    <rPh sb="0" eb="2">
      <t>リョウカン</t>
    </rPh>
    <rPh sb="2" eb="4">
      <t>イボク</t>
    </rPh>
    <rPh sb="5" eb="7">
      <t>ビョウブ</t>
    </rPh>
    <rPh sb="8" eb="9">
      <t>ジク</t>
    </rPh>
    <rPh sb="9" eb="10">
      <t>ソウ</t>
    </rPh>
    <phoneticPr fontId="10"/>
  </si>
  <si>
    <t>萬善寺</t>
    <rPh sb="0" eb="1">
      <t>マン</t>
    </rPh>
    <rPh sb="1" eb="2">
      <t>ゼン</t>
    </rPh>
    <rPh sb="2" eb="3">
      <t>ジ</t>
    </rPh>
    <phoneticPr fontId="10"/>
  </si>
  <si>
    <t>寺泊万善寺</t>
  </si>
  <si>
    <t>良寛遺墨　九条錫杖経</t>
    <rPh sb="0" eb="2">
      <t>リョウカン</t>
    </rPh>
    <rPh sb="2" eb="4">
      <t>イボク</t>
    </rPh>
    <rPh sb="5" eb="7">
      <t>キュウジョウ</t>
    </rPh>
    <rPh sb="7" eb="8">
      <t>シャク</t>
    </rPh>
    <rPh sb="8" eb="9">
      <t>ジョウ</t>
    </rPh>
    <rPh sb="9" eb="10">
      <t>キョウ</t>
    </rPh>
    <phoneticPr fontId="10"/>
  </si>
  <si>
    <t>平４．３．３</t>
    <phoneticPr fontId="7"/>
  </si>
  <si>
    <t>（有）最香堂</t>
    <rPh sb="1" eb="2">
      <t>ユウ</t>
    </rPh>
    <rPh sb="3" eb="4">
      <t>サイ</t>
    </rPh>
    <rPh sb="4" eb="5">
      <t>コウ</t>
    </rPh>
    <rPh sb="5" eb="6">
      <t>ドウ</t>
    </rPh>
    <phoneticPr fontId="10"/>
  </si>
  <si>
    <t>良寛遺墨</t>
    <rPh sb="0" eb="2">
      <t>リョウカン</t>
    </rPh>
    <rPh sb="2" eb="4">
      <t>イボク</t>
    </rPh>
    <phoneticPr fontId="10"/>
  </si>
  <si>
    <t>昭55．11．21</t>
  </si>
  <si>
    <t>明版大蔵経と請蔵南行爛葛藤</t>
    <rPh sb="0" eb="1">
      <t>メイ</t>
    </rPh>
    <rPh sb="1" eb="2">
      <t>バン</t>
    </rPh>
    <rPh sb="2" eb="4">
      <t>オオクラ</t>
    </rPh>
    <rPh sb="4" eb="5">
      <t>キョウ</t>
    </rPh>
    <rPh sb="6" eb="7">
      <t>セイ</t>
    </rPh>
    <rPh sb="7" eb="8">
      <t>クラ</t>
    </rPh>
    <rPh sb="8" eb="9">
      <t>ナン</t>
    </rPh>
    <rPh sb="9" eb="10">
      <t>ギョウ</t>
    </rPh>
    <rPh sb="10" eb="11">
      <t>ラン</t>
    </rPh>
    <rPh sb="11" eb="12">
      <t>クズ</t>
    </rPh>
    <rPh sb="12" eb="13">
      <t>フジ</t>
    </rPh>
    <phoneticPr fontId="10"/>
  </si>
  <si>
    <t>南北朝時代</t>
    <rPh sb="0" eb="2">
      <t>ナンボク</t>
    </rPh>
    <rPh sb="2" eb="3">
      <t>チョウ</t>
    </rPh>
    <rPh sb="3" eb="5">
      <t>ジダイ</t>
    </rPh>
    <phoneticPr fontId="10"/>
  </si>
  <si>
    <t>村岡三郎公の後家妙蓮尼のお曼荼羅</t>
    <rPh sb="0" eb="2">
      <t>ムラオカ</t>
    </rPh>
    <rPh sb="2" eb="4">
      <t>サブロウ</t>
    </rPh>
    <rPh sb="4" eb="5">
      <t>コウ</t>
    </rPh>
    <rPh sb="6" eb="8">
      <t>ゴケ</t>
    </rPh>
    <rPh sb="8" eb="9">
      <t>ミョウ</t>
    </rPh>
    <rPh sb="9" eb="10">
      <t>レン</t>
    </rPh>
    <rPh sb="10" eb="11">
      <t>アマ</t>
    </rPh>
    <rPh sb="13" eb="16">
      <t>マンダラ</t>
    </rPh>
    <phoneticPr fontId="10"/>
  </si>
  <si>
    <t>平２．６．１</t>
    <phoneticPr fontId="7"/>
  </si>
  <si>
    <t>蓮正寺</t>
    <rPh sb="0" eb="3">
      <t>レンショウジ</t>
    </rPh>
    <phoneticPr fontId="10"/>
  </si>
  <si>
    <t>与板町与板中町</t>
  </si>
  <si>
    <t>良寛関係とその一族の「風呂前屏風」</t>
    <rPh sb="0" eb="2">
      <t>リョウカン</t>
    </rPh>
    <rPh sb="2" eb="4">
      <t>カンケイ</t>
    </rPh>
    <rPh sb="7" eb="9">
      <t>イチゾク</t>
    </rPh>
    <rPh sb="11" eb="13">
      <t>フロ</t>
    </rPh>
    <rPh sb="13" eb="14">
      <t>マエ</t>
    </rPh>
    <rPh sb="14" eb="16">
      <t>ビョウブ</t>
    </rPh>
    <phoneticPr fontId="10"/>
  </si>
  <si>
    <t>良寛関係とその一族の「掛軸」</t>
    <rPh sb="0" eb="2">
      <t>リョウカン</t>
    </rPh>
    <rPh sb="2" eb="4">
      <t>カンケイ</t>
    </rPh>
    <rPh sb="7" eb="9">
      <t>イチゾク</t>
    </rPh>
    <rPh sb="11" eb="13">
      <t>カケジク</t>
    </rPh>
    <phoneticPr fontId="10"/>
  </si>
  <si>
    <t>栃尾美術館</t>
    <rPh sb="0" eb="2">
      <t>トチオ</t>
    </rPh>
    <rPh sb="2" eb="5">
      <t>ビジュツカン</t>
    </rPh>
    <phoneticPr fontId="10"/>
  </si>
  <si>
    <t>上の原町</t>
    <rPh sb="0" eb="1">
      <t>ウエ</t>
    </rPh>
    <rPh sb="2" eb="3">
      <t>ハラ</t>
    </rPh>
    <rPh sb="3" eb="4">
      <t>マチ</t>
    </rPh>
    <phoneticPr fontId="10"/>
  </si>
  <si>
    <t>嘉永４年（1851）</t>
    <rPh sb="0" eb="2">
      <t>カエイ</t>
    </rPh>
    <rPh sb="3" eb="4">
      <t>ネン</t>
    </rPh>
    <phoneticPr fontId="10"/>
  </si>
  <si>
    <t>富川大塊書屏風</t>
    <rPh sb="0" eb="2">
      <t>トミカワ</t>
    </rPh>
    <rPh sb="2" eb="3">
      <t>タイ</t>
    </rPh>
    <rPh sb="3" eb="4">
      <t>カイ</t>
    </rPh>
    <rPh sb="4" eb="5">
      <t>ショ</t>
    </rPh>
    <rPh sb="5" eb="7">
      <t>ビョウブ</t>
    </rPh>
    <phoneticPr fontId="10"/>
  </si>
  <si>
    <t>滝の下町</t>
    <rPh sb="0" eb="1">
      <t>タキ</t>
    </rPh>
    <rPh sb="2" eb="4">
      <t>シタマチ</t>
    </rPh>
    <phoneticPr fontId="10"/>
  </si>
  <si>
    <t>嘉永元年（1848）</t>
    <rPh sb="0" eb="2">
      <t>カエイ</t>
    </rPh>
    <rPh sb="2" eb="4">
      <t>ガンネン</t>
    </rPh>
    <phoneticPr fontId="10"/>
  </si>
  <si>
    <t>富川大塊書幟</t>
    <rPh sb="0" eb="2">
      <t>トミカワ</t>
    </rPh>
    <rPh sb="2" eb="3">
      <t>オオ</t>
    </rPh>
    <rPh sb="3" eb="4">
      <t>カタマリ</t>
    </rPh>
    <rPh sb="4" eb="5">
      <t>ショ</t>
    </rPh>
    <rPh sb="5" eb="6">
      <t>ノボリ</t>
    </rPh>
    <phoneticPr fontId="10"/>
  </si>
  <si>
    <t>書籍、南総里見八犬伝　全巻</t>
    <rPh sb="0" eb="2">
      <t>ショセキ</t>
    </rPh>
    <rPh sb="3" eb="5">
      <t>ナンソウ</t>
    </rPh>
    <rPh sb="5" eb="7">
      <t>サトミ</t>
    </rPh>
    <rPh sb="7" eb="10">
      <t>ハッケンデン</t>
    </rPh>
    <rPh sb="11" eb="13">
      <t>ゼンカン</t>
    </rPh>
    <phoneticPr fontId="10"/>
  </si>
  <si>
    <t>江戸時代前期</t>
    <rPh sb="4" eb="6">
      <t>ゼンキ</t>
    </rPh>
    <phoneticPr fontId="10"/>
  </si>
  <si>
    <t>長岡藩３代　牧野忠辰書</t>
    <rPh sb="0" eb="2">
      <t>ナガオカ</t>
    </rPh>
    <rPh sb="2" eb="3">
      <t>ハン</t>
    </rPh>
    <rPh sb="4" eb="5">
      <t>ダイ</t>
    </rPh>
    <rPh sb="6" eb="8">
      <t>マキノ</t>
    </rPh>
    <rPh sb="8" eb="9">
      <t>チュウ</t>
    </rPh>
    <rPh sb="9" eb="10">
      <t>シン</t>
    </rPh>
    <rPh sb="10" eb="11">
      <t>ショ</t>
    </rPh>
    <phoneticPr fontId="10"/>
  </si>
  <si>
    <t>享和元年～文化13年（1801～1816）</t>
    <rPh sb="0" eb="2">
      <t>キョウワ</t>
    </rPh>
    <rPh sb="2" eb="4">
      <t>ガンネン</t>
    </rPh>
    <rPh sb="5" eb="7">
      <t>ブンカ</t>
    </rPh>
    <rPh sb="9" eb="10">
      <t>ネン</t>
    </rPh>
    <phoneticPr fontId="10"/>
  </si>
  <si>
    <t>扶桑書集</t>
    <rPh sb="0" eb="2">
      <t>フソウ</t>
    </rPh>
    <rPh sb="2" eb="3">
      <t>ショ</t>
    </rPh>
    <rPh sb="3" eb="4">
      <t>シュウ</t>
    </rPh>
    <phoneticPr fontId="10"/>
  </si>
  <si>
    <t>書跡・典籍</t>
    <rPh sb="0" eb="1">
      <t>ショ</t>
    </rPh>
    <rPh sb="1" eb="2">
      <t>セキ</t>
    </rPh>
    <rPh sb="3" eb="5">
      <t>テンセキ</t>
    </rPh>
    <phoneticPr fontId="10"/>
  </si>
  <si>
    <t>瑞花双鳳八稜鏡・数珠・懐剣・鏡及び数珠の各外器</t>
    <rPh sb="0" eb="1">
      <t>ズイ</t>
    </rPh>
    <rPh sb="1" eb="2">
      <t>カ</t>
    </rPh>
    <rPh sb="2" eb="3">
      <t>ソウ</t>
    </rPh>
    <rPh sb="3" eb="4">
      <t>オオトリ</t>
    </rPh>
    <rPh sb="4" eb="5">
      <t>ハチ</t>
    </rPh>
    <rPh sb="5" eb="6">
      <t>リョウ</t>
    </rPh>
    <rPh sb="6" eb="7">
      <t>キョウ</t>
    </rPh>
    <rPh sb="8" eb="10">
      <t>ジュズ</t>
    </rPh>
    <rPh sb="11" eb="13">
      <t>カイケン</t>
    </rPh>
    <rPh sb="14" eb="15">
      <t>カガミ</t>
    </rPh>
    <rPh sb="15" eb="16">
      <t>オヨ</t>
    </rPh>
    <rPh sb="17" eb="19">
      <t>ジュズ</t>
    </rPh>
    <rPh sb="20" eb="23">
      <t>カクガイキ</t>
    </rPh>
    <phoneticPr fontId="10"/>
  </si>
  <si>
    <t>生福寺</t>
    <rPh sb="0" eb="1">
      <t>セイ</t>
    </rPh>
    <rPh sb="1" eb="2">
      <t>フク</t>
    </rPh>
    <rPh sb="2" eb="3">
      <t>ジ</t>
    </rPh>
    <phoneticPr fontId="10"/>
  </si>
  <si>
    <t>懸仏</t>
    <rPh sb="0" eb="1">
      <t>カケ</t>
    </rPh>
    <rPh sb="1" eb="2">
      <t>ホトケ</t>
    </rPh>
    <phoneticPr fontId="10"/>
  </si>
  <si>
    <t>良寛の「瓢水指」</t>
    <rPh sb="0" eb="2">
      <t>リョウカン</t>
    </rPh>
    <rPh sb="4" eb="5">
      <t>ヒサゴ</t>
    </rPh>
    <rPh sb="5" eb="6">
      <t>ミズ</t>
    </rPh>
    <rPh sb="6" eb="7">
      <t>ユビ</t>
    </rPh>
    <phoneticPr fontId="10"/>
  </si>
  <si>
    <t>昭51．３．29</t>
    <phoneticPr fontId="7"/>
  </si>
  <si>
    <t>北荷頃</t>
    <rPh sb="0" eb="1">
      <t>キタ</t>
    </rPh>
    <rPh sb="1" eb="2">
      <t>ニ</t>
    </rPh>
    <rPh sb="2" eb="3">
      <t>コロ</t>
    </rPh>
    <phoneticPr fontId="10"/>
  </si>
  <si>
    <t>蚊帳</t>
    <rPh sb="0" eb="2">
      <t>カヤ</t>
    </rPh>
    <phoneticPr fontId="10"/>
  </si>
  <si>
    <t>昭50．２．28</t>
    <phoneticPr fontId="7"/>
  </si>
  <si>
    <t>一之貝</t>
    <rPh sb="0" eb="1">
      <t>イチ</t>
    </rPh>
    <rPh sb="1" eb="2">
      <t>ノ</t>
    </rPh>
    <rPh sb="2" eb="3">
      <t>カイ</t>
    </rPh>
    <phoneticPr fontId="10"/>
  </si>
  <si>
    <t>昭和初期</t>
    <rPh sb="2" eb="4">
      <t>ショキ</t>
    </rPh>
    <phoneticPr fontId="10"/>
  </si>
  <si>
    <t>一之貝百二十・十の字絣</t>
    <rPh sb="0" eb="1">
      <t>イチ</t>
    </rPh>
    <rPh sb="1" eb="2">
      <t>ノ</t>
    </rPh>
    <rPh sb="2" eb="3">
      <t>カイ</t>
    </rPh>
    <rPh sb="3" eb="6">
      <t>１２０</t>
    </rPh>
    <rPh sb="7" eb="8">
      <t>１０</t>
    </rPh>
    <rPh sb="9" eb="10">
      <t>ジ</t>
    </rPh>
    <rPh sb="10" eb="11">
      <t>カスリ</t>
    </rPh>
    <phoneticPr fontId="10"/>
  </si>
  <si>
    <t>昭47．11．23</t>
  </si>
  <si>
    <t>室町時代</t>
    <rPh sb="0" eb="2">
      <t>ムロマチ</t>
    </rPh>
    <rPh sb="2" eb="4">
      <t>ジダイ</t>
    </rPh>
    <phoneticPr fontId="10"/>
  </si>
  <si>
    <t>鰐口</t>
    <rPh sb="0" eb="1">
      <t>ワニ</t>
    </rPh>
    <rPh sb="1" eb="2">
      <t>グチ</t>
    </rPh>
    <phoneticPr fontId="10"/>
  </si>
  <si>
    <t>謙信公兜の前立</t>
    <rPh sb="0" eb="2">
      <t>ケンシン</t>
    </rPh>
    <rPh sb="2" eb="3">
      <t>コウ</t>
    </rPh>
    <rPh sb="3" eb="4">
      <t>カブト</t>
    </rPh>
    <rPh sb="5" eb="6">
      <t>マエ</t>
    </rPh>
    <rPh sb="6" eb="7">
      <t>タ</t>
    </rPh>
    <phoneticPr fontId="10"/>
  </si>
  <si>
    <t>栃尾表町</t>
    <rPh sb="0" eb="2">
      <t>トチオ</t>
    </rPh>
    <rPh sb="2" eb="4">
      <t>オモテマチ</t>
    </rPh>
    <phoneticPr fontId="10"/>
  </si>
  <si>
    <t>昭55．４．23</t>
    <phoneticPr fontId="7"/>
  </si>
  <si>
    <t>郷土資料館</t>
    <rPh sb="0" eb="2">
      <t>キョウド</t>
    </rPh>
    <rPh sb="2" eb="5">
      <t>シリョウカン</t>
    </rPh>
    <phoneticPr fontId="10"/>
  </si>
  <si>
    <t>元祖　中屋庄兵衛の鋸</t>
    <rPh sb="0" eb="2">
      <t>ガンソ</t>
    </rPh>
    <rPh sb="3" eb="5">
      <t>ナカヤ</t>
    </rPh>
    <rPh sb="5" eb="6">
      <t>ショウ</t>
    </rPh>
    <rPh sb="6" eb="8">
      <t>ヒョウエ</t>
    </rPh>
    <rPh sb="9" eb="10">
      <t>ノコギリ</t>
    </rPh>
    <phoneticPr fontId="10"/>
  </si>
  <si>
    <t>気比宮気比神社</t>
    <rPh sb="0" eb="1">
      <t>キ</t>
    </rPh>
    <rPh sb="1" eb="2">
      <t>ヒ</t>
    </rPh>
    <rPh sb="2" eb="3">
      <t>ミヤ</t>
    </rPh>
    <rPh sb="3" eb="4">
      <t>キ</t>
    </rPh>
    <rPh sb="4" eb="5">
      <t>ヒ</t>
    </rPh>
    <phoneticPr fontId="10"/>
  </si>
  <si>
    <t>古鏡（四面）</t>
    <rPh sb="0" eb="1">
      <t>コ</t>
    </rPh>
    <rPh sb="1" eb="2">
      <t>キョウ</t>
    </rPh>
    <rPh sb="3" eb="5">
      <t>４メン</t>
    </rPh>
    <phoneticPr fontId="10"/>
  </si>
  <si>
    <t>蓮花寺七社宮</t>
    <rPh sb="0" eb="3">
      <t>レンゲジ</t>
    </rPh>
    <rPh sb="3" eb="5">
      <t>ナナシャ</t>
    </rPh>
    <rPh sb="5" eb="6">
      <t>ミヤ</t>
    </rPh>
    <phoneticPr fontId="10"/>
  </si>
  <si>
    <t>蓮花寺</t>
    <rPh sb="0" eb="3">
      <t>レンゲジ</t>
    </rPh>
    <phoneticPr fontId="10"/>
  </si>
  <si>
    <t>下々条町</t>
    <rPh sb="0" eb="4">
      <t>シモゲジョウマチ</t>
    </rPh>
    <phoneticPr fontId="10"/>
  </si>
  <si>
    <t>元治元年（1864）</t>
    <rPh sb="0" eb="2">
      <t>ゲンジ</t>
    </rPh>
    <rPh sb="2" eb="4">
      <t>ガンネン</t>
    </rPh>
    <phoneticPr fontId="10"/>
  </si>
  <si>
    <t>打刀　藤原兼宗作</t>
    <rPh sb="0" eb="1">
      <t>ウ</t>
    </rPh>
    <rPh sb="1" eb="2">
      <t>カタナ</t>
    </rPh>
    <rPh sb="3" eb="5">
      <t>フジワラ</t>
    </rPh>
    <rPh sb="5" eb="6">
      <t>カ</t>
    </rPh>
    <rPh sb="6" eb="7">
      <t>ムネ</t>
    </rPh>
    <rPh sb="7" eb="8">
      <t>サク</t>
    </rPh>
    <phoneticPr fontId="10"/>
  </si>
  <si>
    <t>天保14年（1843）</t>
    <rPh sb="0" eb="2">
      <t>テンポウ</t>
    </rPh>
    <rPh sb="4" eb="5">
      <t>ネン</t>
    </rPh>
    <phoneticPr fontId="10"/>
  </si>
  <si>
    <t>御山焼瓶子</t>
    <rPh sb="0" eb="2">
      <t>オヤマ</t>
    </rPh>
    <rPh sb="2" eb="3">
      <t>ヤ</t>
    </rPh>
    <rPh sb="3" eb="4">
      <t>ビン</t>
    </rPh>
    <rPh sb="4" eb="5">
      <t>コ</t>
    </rPh>
    <phoneticPr fontId="10"/>
  </si>
  <si>
    <t>工芸品</t>
  </si>
  <si>
    <t>平25．３．25</t>
    <phoneticPr fontId="7"/>
  </si>
  <si>
    <t>安禅寺</t>
    <rPh sb="0" eb="1">
      <t>アン</t>
    </rPh>
    <rPh sb="1" eb="2">
      <t>ゼン</t>
    </rPh>
    <rPh sb="2" eb="3">
      <t>テラ</t>
    </rPh>
    <phoneticPr fontId="7"/>
  </si>
  <si>
    <t>西蔵王３</t>
    <rPh sb="0" eb="1">
      <t>ニシ</t>
    </rPh>
    <rPh sb="1" eb="3">
      <t>ザオウ</t>
    </rPh>
    <phoneticPr fontId="7"/>
  </si>
  <si>
    <t>天福元年（1233）</t>
    <rPh sb="0" eb="1">
      <t>テン</t>
    </rPh>
    <rPh sb="1" eb="2">
      <t>フク</t>
    </rPh>
    <rPh sb="2" eb="4">
      <t>ガンネン</t>
    </rPh>
    <phoneticPr fontId="7"/>
  </si>
  <si>
    <t>不動明王立像</t>
    <rPh sb="0" eb="2">
      <t>フドウ</t>
    </rPh>
    <rPh sb="2" eb="4">
      <t>ミョウオウ</t>
    </rPh>
    <rPh sb="4" eb="6">
      <t>リツゾウ</t>
    </rPh>
    <phoneticPr fontId="7"/>
  </si>
  <si>
    <t>南泉院</t>
    <rPh sb="0" eb="1">
      <t>ナン</t>
    </rPh>
    <rPh sb="1" eb="2">
      <t>セン</t>
    </rPh>
    <rPh sb="2" eb="3">
      <t>イン</t>
    </rPh>
    <phoneticPr fontId="10"/>
  </si>
  <si>
    <t>室町時代末期～江戸時代初期</t>
    <rPh sb="0" eb="2">
      <t>ムロマチ</t>
    </rPh>
    <rPh sb="2" eb="4">
      <t>ジダイ</t>
    </rPh>
    <rPh sb="4" eb="5">
      <t>マツ</t>
    </rPh>
    <rPh sb="5" eb="6">
      <t>キ</t>
    </rPh>
    <rPh sb="7" eb="9">
      <t>エド</t>
    </rPh>
    <rPh sb="9" eb="11">
      <t>ジダイ</t>
    </rPh>
    <rPh sb="11" eb="13">
      <t>ショキ</t>
    </rPh>
    <phoneticPr fontId="10"/>
  </si>
  <si>
    <t>阿弥陀如来坐像</t>
    <rPh sb="0" eb="3">
      <t>アミダ</t>
    </rPh>
    <rPh sb="3" eb="5">
      <t>ニョライ</t>
    </rPh>
    <rPh sb="5" eb="7">
      <t>ザゾウ</t>
    </rPh>
    <phoneticPr fontId="10"/>
  </si>
  <si>
    <t>彫刻</t>
  </si>
  <si>
    <t>釈迦如来涅槃像（厨子及び内部の彫刻物を含む）</t>
    <rPh sb="0" eb="2">
      <t>シャカ</t>
    </rPh>
    <rPh sb="2" eb="4">
      <t>ニョライ</t>
    </rPh>
    <rPh sb="4" eb="6">
      <t>ネハン</t>
    </rPh>
    <rPh sb="6" eb="7">
      <t>ゾウ</t>
    </rPh>
    <rPh sb="8" eb="10">
      <t>ズシ</t>
    </rPh>
    <rPh sb="10" eb="11">
      <t>オヨ</t>
    </rPh>
    <rPh sb="12" eb="14">
      <t>ナイブ</t>
    </rPh>
    <rPh sb="15" eb="17">
      <t>チョウコク</t>
    </rPh>
    <rPh sb="17" eb="18">
      <t>ブツ</t>
    </rPh>
    <rPh sb="19" eb="20">
      <t>フク</t>
    </rPh>
    <phoneticPr fontId="10"/>
  </si>
  <si>
    <t>鎌倉時代末期～室町時代</t>
    <rPh sb="4" eb="6">
      <t>マッキ</t>
    </rPh>
    <rPh sb="7" eb="9">
      <t>ムロマチ</t>
    </rPh>
    <rPh sb="9" eb="11">
      <t>ジダイ</t>
    </rPh>
    <phoneticPr fontId="10"/>
  </si>
  <si>
    <t>木造親鸞聖人座像</t>
    <rPh sb="2" eb="4">
      <t>シンラン</t>
    </rPh>
    <rPh sb="4" eb="6">
      <t>ショウニン</t>
    </rPh>
    <rPh sb="6" eb="8">
      <t>ザゾウ</t>
    </rPh>
    <phoneticPr fontId="10"/>
  </si>
  <si>
    <t>鎌倉時代中期～末期</t>
    <rPh sb="4" eb="6">
      <t>チュウキ</t>
    </rPh>
    <rPh sb="7" eb="9">
      <t>マッキ</t>
    </rPh>
    <phoneticPr fontId="10"/>
  </si>
  <si>
    <t>木造阿弥陀如来立像</t>
    <rPh sb="0" eb="2">
      <t>モクゾウ</t>
    </rPh>
    <rPh sb="2" eb="5">
      <t>アミダ</t>
    </rPh>
    <rPh sb="5" eb="7">
      <t>ニョライ</t>
    </rPh>
    <rPh sb="7" eb="9">
      <t>リツゾウ</t>
    </rPh>
    <phoneticPr fontId="10"/>
  </si>
  <si>
    <t>林興庵</t>
    <rPh sb="0" eb="1">
      <t>ハヤシ</t>
    </rPh>
    <rPh sb="1" eb="2">
      <t>オコ</t>
    </rPh>
    <rPh sb="2" eb="3">
      <t>イオリ</t>
    </rPh>
    <phoneticPr fontId="7"/>
  </si>
  <si>
    <t>川口中山</t>
    <rPh sb="0" eb="2">
      <t>カワグチ</t>
    </rPh>
    <rPh sb="2" eb="4">
      <t>ナカヤマ</t>
    </rPh>
    <phoneticPr fontId="7"/>
  </si>
  <si>
    <t>林興庵雲蝶欄間</t>
    <rPh sb="0" eb="1">
      <t>ハヤシ</t>
    </rPh>
    <rPh sb="1" eb="2">
      <t>オコ</t>
    </rPh>
    <rPh sb="2" eb="3">
      <t>イオリ</t>
    </rPh>
    <rPh sb="3" eb="4">
      <t>クモ</t>
    </rPh>
    <rPh sb="4" eb="5">
      <t>チョウ</t>
    </rPh>
    <rPh sb="5" eb="7">
      <t>ランマ</t>
    </rPh>
    <phoneticPr fontId="7"/>
  </si>
  <si>
    <t>昭53．２．27</t>
    <phoneticPr fontId="7"/>
  </si>
  <si>
    <t>西倉地蔵管理委員会</t>
    <rPh sb="0" eb="1">
      <t>ニシ</t>
    </rPh>
    <rPh sb="1" eb="2">
      <t>クラ</t>
    </rPh>
    <rPh sb="2" eb="4">
      <t>ジゾウ</t>
    </rPh>
    <rPh sb="4" eb="6">
      <t>カンリ</t>
    </rPh>
    <rPh sb="6" eb="9">
      <t>イインカイ</t>
    </rPh>
    <phoneticPr fontId="7"/>
  </si>
  <si>
    <t>木造地蔵菩薩座像</t>
    <rPh sb="0" eb="2">
      <t>モクゾウ</t>
    </rPh>
    <rPh sb="2" eb="4">
      <t>ジゾウ</t>
    </rPh>
    <rPh sb="4" eb="6">
      <t>ボサツ</t>
    </rPh>
    <rPh sb="6" eb="8">
      <t>ザゾウ</t>
    </rPh>
    <phoneticPr fontId="7"/>
  </si>
  <si>
    <t>平５．６．28</t>
    <phoneticPr fontId="7"/>
  </si>
  <si>
    <t>与板町泉丁</t>
  </si>
  <si>
    <t>室町時代？</t>
    <rPh sb="0" eb="2">
      <t>ムロマチ</t>
    </rPh>
    <rPh sb="2" eb="4">
      <t>ジダイ</t>
    </rPh>
    <phoneticPr fontId="10"/>
  </si>
  <si>
    <t>十一面観音菩薩立像</t>
    <rPh sb="0" eb="5">
      <t>ジュウイチメンカンノン</t>
    </rPh>
    <rPh sb="5" eb="7">
      <t>ボサツ</t>
    </rPh>
    <rPh sb="7" eb="9">
      <t>リツゾウ</t>
    </rPh>
    <phoneticPr fontId="10"/>
  </si>
  <si>
    <t>良寛書「淡交斎」木額</t>
    <rPh sb="0" eb="2">
      <t>リョウカン</t>
    </rPh>
    <rPh sb="2" eb="3">
      <t>ショ</t>
    </rPh>
    <rPh sb="4" eb="5">
      <t>アワ</t>
    </rPh>
    <rPh sb="5" eb="6">
      <t>コウ</t>
    </rPh>
    <rPh sb="6" eb="7">
      <t>サイ</t>
    </rPh>
    <rPh sb="8" eb="9">
      <t>キ</t>
    </rPh>
    <rPh sb="9" eb="10">
      <t>ガク</t>
    </rPh>
    <phoneticPr fontId="10"/>
  </si>
  <si>
    <t>大坂屋看板</t>
    <phoneticPr fontId="10"/>
  </si>
  <si>
    <t>山沢町内</t>
    <rPh sb="0" eb="2">
      <t>ヤマサワ</t>
    </rPh>
    <rPh sb="2" eb="4">
      <t>チョウナイ</t>
    </rPh>
    <phoneticPr fontId="10"/>
  </si>
  <si>
    <t>与板町山沢</t>
  </si>
  <si>
    <t>阿弥陀如来座像</t>
    <rPh sb="0" eb="3">
      <t>アミダ</t>
    </rPh>
    <rPh sb="3" eb="5">
      <t>ニョライ</t>
    </rPh>
    <rPh sb="5" eb="7">
      <t>ザゾウ</t>
    </rPh>
    <phoneticPr fontId="10"/>
  </si>
  <si>
    <t>昭62．12．14</t>
  </si>
  <si>
    <t>寒沢</t>
    <rPh sb="0" eb="1">
      <t>カン</t>
    </rPh>
    <rPh sb="1" eb="2">
      <t>ザワ</t>
    </rPh>
    <phoneticPr fontId="10"/>
  </si>
  <si>
    <t>不動明王立像</t>
    <rPh sb="0" eb="2">
      <t>フドウ</t>
    </rPh>
    <rPh sb="2" eb="4">
      <t>ミョウオウ</t>
    </rPh>
    <rPh sb="4" eb="6">
      <t>リツゾウ</t>
    </rPh>
    <phoneticPr fontId="10"/>
  </si>
  <si>
    <t>羽黒神社氏子総代</t>
    <rPh sb="0" eb="2">
      <t>ハグロ</t>
    </rPh>
    <rPh sb="4" eb="6">
      <t>ウジコ</t>
    </rPh>
    <rPh sb="6" eb="8">
      <t>ソウダイ</t>
    </rPh>
    <phoneticPr fontId="10"/>
  </si>
  <si>
    <t>元文２年（1737）</t>
    <rPh sb="0" eb="2">
      <t>ゲンブン</t>
    </rPh>
    <rPh sb="3" eb="4">
      <t>ネン</t>
    </rPh>
    <phoneticPr fontId="10"/>
  </si>
  <si>
    <t>獅子頭</t>
    <rPh sb="0" eb="2">
      <t>シシ</t>
    </rPh>
    <rPh sb="2" eb="3">
      <t>ガシラ</t>
    </rPh>
    <phoneticPr fontId="10"/>
  </si>
  <si>
    <t>曹源寺</t>
    <rPh sb="0" eb="1">
      <t>ソウ</t>
    </rPh>
    <rPh sb="1" eb="2">
      <t>ゲン</t>
    </rPh>
    <rPh sb="2" eb="3">
      <t>ジ</t>
    </rPh>
    <phoneticPr fontId="10"/>
  </si>
  <si>
    <t>江戸時代末期</t>
    <rPh sb="4" eb="6">
      <t>マッキ</t>
    </rPh>
    <phoneticPr fontId="10"/>
  </si>
  <si>
    <t>延命地蔵菩薩</t>
    <rPh sb="0" eb="2">
      <t>エンメイ</t>
    </rPh>
    <rPh sb="2" eb="4">
      <t>ジゾウ</t>
    </rPh>
    <rPh sb="4" eb="6">
      <t>ボサツ</t>
    </rPh>
    <phoneticPr fontId="10"/>
  </si>
  <si>
    <t>東光寺</t>
    <rPh sb="0" eb="3">
      <t>トウコウジ</t>
    </rPh>
    <phoneticPr fontId="10"/>
  </si>
  <si>
    <t>繁窪</t>
    <rPh sb="0" eb="1">
      <t>シゲ</t>
    </rPh>
    <rPh sb="1" eb="2">
      <t>クボ</t>
    </rPh>
    <phoneticPr fontId="10"/>
  </si>
  <si>
    <t>不動明王</t>
    <rPh sb="0" eb="4">
      <t>フドウミョウオウ</t>
    </rPh>
    <phoneticPr fontId="10"/>
  </si>
  <si>
    <t>昭38．９．11</t>
    <phoneticPr fontId="7"/>
  </si>
  <si>
    <t>赤谷地区</t>
    <rPh sb="0" eb="2">
      <t>アカタニ</t>
    </rPh>
    <rPh sb="2" eb="4">
      <t>チク</t>
    </rPh>
    <phoneticPr fontId="10"/>
  </si>
  <si>
    <t>赤谷</t>
    <rPh sb="0" eb="2">
      <t>アカタニ</t>
    </rPh>
    <phoneticPr fontId="10"/>
  </si>
  <si>
    <t>薬師如来坐像</t>
    <rPh sb="0" eb="2">
      <t>ヤクシ</t>
    </rPh>
    <rPh sb="2" eb="4">
      <t>ニョライ</t>
    </rPh>
    <rPh sb="4" eb="6">
      <t>ザゾウ</t>
    </rPh>
    <phoneticPr fontId="10"/>
  </si>
  <si>
    <t>雲帯寺</t>
    <rPh sb="0" eb="1">
      <t>ウン</t>
    </rPh>
    <rPh sb="1" eb="2">
      <t>タイ</t>
    </rPh>
    <rPh sb="2" eb="3">
      <t>ジ</t>
    </rPh>
    <phoneticPr fontId="10"/>
  </si>
  <si>
    <t>鎌倉時代</t>
    <phoneticPr fontId="10"/>
  </si>
  <si>
    <t>釈迦如来坐像</t>
    <rPh sb="0" eb="2">
      <t>シャカ</t>
    </rPh>
    <rPh sb="2" eb="4">
      <t>ニョライ</t>
    </rPh>
    <rPh sb="4" eb="6">
      <t>ザゾウ</t>
    </rPh>
    <phoneticPr fontId="10"/>
  </si>
  <si>
    <t>華蔵院</t>
    <rPh sb="0" eb="1">
      <t>カ</t>
    </rPh>
    <rPh sb="1" eb="2">
      <t>ゾウ</t>
    </rPh>
    <rPh sb="2" eb="3">
      <t>イン</t>
    </rPh>
    <phoneticPr fontId="10"/>
  </si>
  <si>
    <t>沖布</t>
    <rPh sb="0" eb="1">
      <t>オキ</t>
    </rPh>
    <rPh sb="1" eb="2">
      <t>ヌノ</t>
    </rPh>
    <phoneticPr fontId="10"/>
  </si>
  <si>
    <t>大日如来坐像</t>
    <rPh sb="0" eb="2">
      <t>ダイニチ</t>
    </rPh>
    <rPh sb="2" eb="4">
      <t>ニョライ</t>
    </rPh>
    <rPh sb="4" eb="6">
      <t>ザゾウ</t>
    </rPh>
    <phoneticPr fontId="10"/>
  </si>
  <si>
    <t>毘沙門天立像</t>
    <rPh sb="0" eb="4">
      <t>ビシャモンテン</t>
    </rPh>
    <rPh sb="4" eb="6">
      <t>リツゾウ</t>
    </rPh>
    <phoneticPr fontId="10"/>
  </si>
  <si>
    <t>真福寺　</t>
    <rPh sb="0" eb="1">
      <t>シン</t>
    </rPh>
    <rPh sb="1" eb="2">
      <t>フク</t>
    </rPh>
    <rPh sb="2" eb="3">
      <t>ジ</t>
    </rPh>
    <phoneticPr fontId="10"/>
  </si>
  <si>
    <t>文化元年（1804）</t>
    <rPh sb="0" eb="2">
      <t>ブンカ</t>
    </rPh>
    <rPh sb="2" eb="4">
      <t>ガンネン</t>
    </rPh>
    <phoneticPr fontId="10"/>
  </si>
  <si>
    <t>木喰仏金比羅大権現</t>
    <rPh sb="0" eb="2">
      <t>キクイ</t>
    </rPh>
    <rPh sb="2" eb="3">
      <t>ブツ</t>
    </rPh>
    <rPh sb="3" eb="6">
      <t>コンピラ</t>
    </rPh>
    <rPh sb="6" eb="9">
      <t>ダイゴンゲン</t>
    </rPh>
    <phoneticPr fontId="10"/>
  </si>
  <si>
    <t>木喰仏立木観音</t>
    <rPh sb="0" eb="2">
      <t>キクイ</t>
    </rPh>
    <rPh sb="2" eb="3">
      <t>ブツ</t>
    </rPh>
    <rPh sb="3" eb="4">
      <t>タチ</t>
    </rPh>
    <rPh sb="4" eb="5">
      <t>ギ</t>
    </rPh>
    <rPh sb="5" eb="7">
      <t>カンノン</t>
    </rPh>
    <phoneticPr fontId="10"/>
  </si>
  <si>
    <t>木喰仏仁王尊</t>
    <rPh sb="0" eb="2">
      <t>キクイ</t>
    </rPh>
    <rPh sb="2" eb="3">
      <t>ブツ</t>
    </rPh>
    <rPh sb="3" eb="5">
      <t>ニオウ</t>
    </rPh>
    <rPh sb="5" eb="6">
      <t>ソン</t>
    </rPh>
    <phoneticPr fontId="10"/>
  </si>
  <si>
    <t>小松倉区長</t>
    <rPh sb="0" eb="2">
      <t>コマツ</t>
    </rPh>
    <rPh sb="2" eb="3">
      <t>クラ</t>
    </rPh>
    <rPh sb="3" eb="5">
      <t>クチョウ</t>
    </rPh>
    <phoneticPr fontId="10"/>
  </si>
  <si>
    <t>山古志東竹沢丙</t>
    <rPh sb="0" eb="1">
      <t>ヤマ</t>
    </rPh>
    <rPh sb="3" eb="4">
      <t>ヒガシ</t>
    </rPh>
    <rPh sb="4" eb="6">
      <t>タケサワ</t>
    </rPh>
    <rPh sb="6" eb="7">
      <t>ヘイ</t>
    </rPh>
    <phoneticPr fontId="10"/>
  </si>
  <si>
    <t>鎌倉時代末期</t>
    <rPh sb="4" eb="6">
      <t>マッキ</t>
    </rPh>
    <phoneticPr fontId="10"/>
  </si>
  <si>
    <t>昭52．９．12</t>
    <phoneticPr fontId="7"/>
  </si>
  <si>
    <t>浄覚寺</t>
    <rPh sb="0" eb="1">
      <t>ジョウ</t>
    </rPh>
    <rPh sb="1" eb="2">
      <t>カク</t>
    </rPh>
    <rPh sb="2" eb="3">
      <t>ジ</t>
    </rPh>
    <phoneticPr fontId="10"/>
  </si>
  <si>
    <t>文化６年（1809）</t>
    <rPh sb="0" eb="2">
      <t>ブンカ</t>
    </rPh>
    <rPh sb="3" eb="4">
      <t>ネン</t>
    </rPh>
    <phoneticPr fontId="10"/>
  </si>
  <si>
    <t>木造聖徳太子立像</t>
    <rPh sb="0" eb="2">
      <t>モクゾウ</t>
    </rPh>
    <rPh sb="2" eb="6">
      <t>ショウトクタイシ</t>
    </rPh>
    <rPh sb="6" eb="8">
      <t>リツゾウ</t>
    </rPh>
    <phoneticPr fontId="10"/>
  </si>
  <si>
    <t>木造四天王立像　増長天・広目天</t>
    <rPh sb="0" eb="2">
      <t>モクゾウ</t>
    </rPh>
    <rPh sb="2" eb="5">
      <t>シテンノウ</t>
    </rPh>
    <rPh sb="5" eb="7">
      <t>リツゾウ</t>
    </rPh>
    <rPh sb="8" eb="9">
      <t>ゾウ</t>
    </rPh>
    <rPh sb="9" eb="10">
      <t>チョウ</t>
    </rPh>
    <rPh sb="10" eb="11">
      <t>テン</t>
    </rPh>
    <rPh sb="12" eb="13">
      <t>コウ</t>
    </rPh>
    <rPh sb="13" eb="14">
      <t>モク</t>
    </rPh>
    <rPh sb="14" eb="15">
      <t>テン</t>
    </rPh>
    <phoneticPr fontId="10"/>
  </si>
  <si>
    <t>法華寺</t>
    <rPh sb="0" eb="2">
      <t>ホッケ</t>
    </rPh>
    <rPh sb="2" eb="3">
      <t>ジ</t>
    </rPh>
    <phoneticPr fontId="10"/>
  </si>
  <si>
    <t>木造天部形立像</t>
    <rPh sb="0" eb="2">
      <t>モクゾウ</t>
    </rPh>
    <rPh sb="2" eb="3">
      <t>テン</t>
    </rPh>
    <rPh sb="3" eb="4">
      <t>ブ</t>
    </rPh>
    <rPh sb="4" eb="5">
      <t>ギョウ</t>
    </rPh>
    <rPh sb="5" eb="7">
      <t>リツゾウ</t>
    </rPh>
    <phoneticPr fontId="10"/>
  </si>
  <si>
    <t>木造釈迦如来坐像</t>
    <rPh sb="0" eb="2">
      <t>モクゾウ</t>
    </rPh>
    <rPh sb="2" eb="4">
      <t>シャカ</t>
    </rPh>
    <rPh sb="4" eb="6">
      <t>ニョライ</t>
    </rPh>
    <rPh sb="6" eb="8">
      <t>ザゾウ</t>
    </rPh>
    <phoneticPr fontId="10"/>
  </si>
  <si>
    <t>昭62．10．30</t>
  </si>
  <si>
    <t>平安時代後期</t>
    <rPh sb="2" eb="4">
      <t>ジダイ</t>
    </rPh>
    <rPh sb="4" eb="6">
      <t>コウキ</t>
    </rPh>
    <phoneticPr fontId="10"/>
  </si>
  <si>
    <t>釜沢町</t>
    <rPh sb="0" eb="1">
      <t>カマ</t>
    </rPh>
    <rPh sb="1" eb="2">
      <t>サワ</t>
    </rPh>
    <rPh sb="2" eb="3">
      <t>マチ</t>
    </rPh>
    <phoneticPr fontId="10"/>
  </si>
  <si>
    <t>千手観音坐像</t>
    <rPh sb="0" eb="4">
      <t>センジュカンノン</t>
    </rPh>
    <rPh sb="4" eb="6">
      <t>ザゾウ</t>
    </rPh>
    <phoneticPr fontId="10"/>
  </si>
  <si>
    <t>昭55．３．24</t>
    <phoneticPr fontId="7"/>
  </si>
  <si>
    <t>龍蔵寺</t>
    <rPh sb="0" eb="1">
      <t>リュウ</t>
    </rPh>
    <rPh sb="1" eb="2">
      <t>ゾウ</t>
    </rPh>
    <rPh sb="2" eb="3">
      <t>ジ</t>
    </rPh>
    <phoneticPr fontId="10"/>
  </si>
  <si>
    <t>親沢町</t>
    <rPh sb="0" eb="1">
      <t>オヤ</t>
    </rPh>
    <rPh sb="1" eb="2">
      <t>サワ</t>
    </rPh>
    <rPh sb="2" eb="3">
      <t>マチ</t>
    </rPh>
    <phoneticPr fontId="10"/>
  </si>
  <si>
    <t>薬師如来立像</t>
    <rPh sb="0" eb="2">
      <t>ヤクシ</t>
    </rPh>
    <rPh sb="2" eb="4">
      <t>ニョライ</t>
    </rPh>
    <rPh sb="4" eb="6">
      <t>リツゾウ</t>
    </rPh>
    <phoneticPr fontId="10"/>
  </si>
  <si>
    <t>円融寺</t>
    <rPh sb="0" eb="1">
      <t>エン</t>
    </rPh>
    <rPh sb="1" eb="2">
      <t>ユウ</t>
    </rPh>
    <rPh sb="2" eb="3">
      <t>ジ</t>
    </rPh>
    <phoneticPr fontId="10"/>
  </si>
  <si>
    <t>村松町</t>
    <rPh sb="0" eb="3">
      <t>ムラマツマチ</t>
    </rPh>
    <phoneticPr fontId="10"/>
  </si>
  <si>
    <t>大永６年（1526）</t>
    <rPh sb="0" eb="1">
      <t>ダイ</t>
    </rPh>
    <rPh sb="1" eb="2">
      <t>エイ</t>
    </rPh>
    <rPh sb="3" eb="4">
      <t>ネン</t>
    </rPh>
    <phoneticPr fontId="10"/>
  </si>
  <si>
    <t>十二神将像</t>
    <rPh sb="0" eb="4">
      <t>ジュウニシンショウ</t>
    </rPh>
    <rPh sb="4" eb="5">
      <t>ゾウ</t>
    </rPh>
    <phoneticPr fontId="10"/>
  </si>
  <si>
    <t>永正10年（1513）</t>
    <rPh sb="0" eb="2">
      <t>エイショウ</t>
    </rPh>
    <rPh sb="4" eb="5">
      <t>ネン</t>
    </rPh>
    <phoneticPr fontId="10"/>
  </si>
  <si>
    <t>薬師如来・日光菩薩・月光菩薩</t>
    <rPh sb="0" eb="2">
      <t>ヤクシ</t>
    </rPh>
    <rPh sb="2" eb="4">
      <t>ニョライ</t>
    </rPh>
    <rPh sb="5" eb="7">
      <t>ニッコウ</t>
    </rPh>
    <rPh sb="7" eb="9">
      <t>ボサツ</t>
    </rPh>
    <rPh sb="10" eb="12">
      <t>ガッコウ</t>
    </rPh>
    <rPh sb="12" eb="14">
      <t>ボサツ</t>
    </rPh>
    <phoneticPr fontId="10"/>
  </si>
  <si>
    <t>善照寺</t>
    <rPh sb="0" eb="1">
      <t>ゼン</t>
    </rPh>
    <rPh sb="1" eb="2">
      <t>ショウ</t>
    </rPh>
    <rPh sb="2" eb="3">
      <t>ジ</t>
    </rPh>
    <phoneticPr fontId="10"/>
  </si>
  <si>
    <t>栖吉町</t>
    <rPh sb="0" eb="3">
      <t>スヨシマチ</t>
    </rPh>
    <phoneticPr fontId="10"/>
  </si>
  <si>
    <t>阿弥陀如来立像</t>
    <rPh sb="0" eb="3">
      <t>アミダ</t>
    </rPh>
    <rPh sb="3" eb="5">
      <t>ニョライ</t>
    </rPh>
    <rPh sb="5" eb="7">
      <t>リツゾウ</t>
    </rPh>
    <phoneticPr fontId="10"/>
  </si>
  <si>
    <t>蓮光寺</t>
    <rPh sb="0" eb="1">
      <t>レン</t>
    </rPh>
    <rPh sb="1" eb="2">
      <t>コウ</t>
    </rPh>
    <rPh sb="2" eb="3">
      <t>ジ</t>
    </rPh>
    <phoneticPr fontId="10"/>
  </si>
  <si>
    <t>成願寺町</t>
    <rPh sb="0" eb="1">
      <t>セイ</t>
    </rPh>
    <rPh sb="1" eb="2">
      <t>ガン</t>
    </rPh>
    <rPh sb="2" eb="3">
      <t>ジ</t>
    </rPh>
    <rPh sb="3" eb="4">
      <t>マチ</t>
    </rPh>
    <phoneticPr fontId="10"/>
  </si>
  <si>
    <t>正覚寺</t>
    <rPh sb="0" eb="1">
      <t>ショウ</t>
    </rPh>
    <rPh sb="1" eb="2">
      <t>カク</t>
    </rPh>
    <rPh sb="2" eb="3">
      <t>ジ</t>
    </rPh>
    <phoneticPr fontId="10"/>
  </si>
  <si>
    <t>長町２</t>
    <rPh sb="0" eb="2">
      <t>ナガマチ</t>
    </rPh>
    <phoneticPr fontId="10"/>
  </si>
  <si>
    <t>鎌倉時代末期～南北朝時代</t>
    <rPh sb="4" eb="6">
      <t>マッキ</t>
    </rPh>
    <rPh sb="7" eb="9">
      <t>ナンボク</t>
    </rPh>
    <rPh sb="9" eb="10">
      <t>チョウ</t>
    </rPh>
    <rPh sb="10" eb="12">
      <t>ジダイ</t>
    </rPh>
    <phoneticPr fontId="10"/>
  </si>
  <si>
    <t>上前島町町内会</t>
    <rPh sb="0" eb="1">
      <t>ウエ</t>
    </rPh>
    <rPh sb="1" eb="3">
      <t>マエシマ</t>
    </rPh>
    <rPh sb="3" eb="4">
      <t>マチ</t>
    </rPh>
    <rPh sb="4" eb="6">
      <t>チョウナイ</t>
    </rPh>
    <rPh sb="6" eb="7">
      <t>カイ</t>
    </rPh>
    <phoneticPr fontId="10"/>
  </si>
  <si>
    <t>上前島町</t>
    <rPh sb="0" eb="1">
      <t>ウエ</t>
    </rPh>
    <rPh sb="1" eb="2">
      <t>マエ</t>
    </rPh>
    <rPh sb="2" eb="3">
      <t>シマ</t>
    </rPh>
    <rPh sb="3" eb="4">
      <t>マチ</t>
    </rPh>
    <phoneticPr fontId="10"/>
  </si>
  <si>
    <t>木喰上人彫刻仏像秩父34観音像・自刻像・金毘羅権現像</t>
    <rPh sb="0" eb="1">
      <t>キ</t>
    </rPh>
    <rPh sb="1" eb="2">
      <t>ク</t>
    </rPh>
    <rPh sb="2" eb="4">
      <t>ショウニン</t>
    </rPh>
    <rPh sb="4" eb="6">
      <t>チョウコク</t>
    </rPh>
    <rPh sb="6" eb="8">
      <t>ブツゾウ</t>
    </rPh>
    <rPh sb="8" eb="10">
      <t>チチブ</t>
    </rPh>
    <rPh sb="12" eb="15">
      <t>カンノンゾウ</t>
    </rPh>
    <rPh sb="16" eb="17">
      <t>ジ</t>
    </rPh>
    <rPh sb="17" eb="18">
      <t>コク</t>
    </rPh>
    <rPh sb="18" eb="19">
      <t>ゾウ</t>
    </rPh>
    <rPh sb="20" eb="23">
      <t>コンピラ</t>
    </rPh>
    <rPh sb="23" eb="25">
      <t>ゴンゲン</t>
    </rPh>
    <rPh sb="25" eb="26">
      <t>ゾウ</t>
    </rPh>
    <phoneticPr fontId="10"/>
  </si>
  <si>
    <t>昭37．３．２</t>
    <phoneticPr fontId="7"/>
  </si>
  <si>
    <t>文化３年（1806）・文化４年（1807）</t>
    <rPh sb="0" eb="2">
      <t>ブンカ</t>
    </rPh>
    <rPh sb="3" eb="4">
      <t>ネン</t>
    </rPh>
    <rPh sb="11" eb="13">
      <t>ブンカ</t>
    </rPh>
    <rPh sb="14" eb="15">
      <t>ネン</t>
    </rPh>
    <phoneticPr fontId="10"/>
  </si>
  <si>
    <t>木喰五行菩薩彫刻仏像不動明王像１体・白衣観世音大士像１体</t>
    <rPh sb="0" eb="1">
      <t>キ</t>
    </rPh>
    <rPh sb="1" eb="2">
      <t>ク</t>
    </rPh>
    <rPh sb="2" eb="4">
      <t>５ギョウ</t>
    </rPh>
    <rPh sb="4" eb="6">
      <t>ボサツ</t>
    </rPh>
    <rPh sb="6" eb="8">
      <t>チョウコク</t>
    </rPh>
    <rPh sb="8" eb="10">
      <t>ブツゾウ</t>
    </rPh>
    <rPh sb="10" eb="14">
      <t>フドウミョウオウ</t>
    </rPh>
    <rPh sb="14" eb="15">
      <t>ゾウ</t>
    </rPh>
    <rPh sb="16" eb="17">
      <t>タイ</t>
    </rPh>
    <rPh sb="18" eb="20">
      <t>ハクイ</t>
    </rPh>
    <rPh sb="20" eb="23">
      <t>カンゼオン</t>
    </rPh>
    <rPh sb="23" eb="25">
      <t>タイシ</t>
    </rPh>
    <rPh sb="25" eb="26">
      <t>ゾウ</t>
    </rPh>
    <rPh sb="27" eb="28">
      <t>カラダ</t>
    </rPh>
    <phoneticPr fontId="10"/>
  </si>
  <si>
    <t>生福寺</t>
    <rPh sb="0" eb="1">
      <t>セイ</t>
    </rPh>
    <rPh sb="1" eb="2">
      <t>フク</t>
    </rPh>
    <rPh sb="2" eb="3">
      <t>テラ</t>
    </rPh>
    <phoneticPr fontId="10"/>
  </si>
  <si>
    <t>元禄年間（1688～1704）</t>
    <rPh sb="0" eb="2">
      <t>ゲンロク</t>
    </rPh>
    <rPh sb="2" eb="4">
      <t>ネンカン</t>
    </rPh>
    <phoneticPr fontId="10"/>
  </si>
  <si>
    <t>観無量寿経曼陀羅</t>
    <rPh sb="0" eb="5">
      <t>カンムリョウジュキョウ</t>
    </rPh>
    <rPh sb="5" eb="8">
      <t>マンダラ</t>
    </rPh>
    <phoneticPr fontId="10"/>
  </si>
  <si>
    <t>紙本着色初君図</t>
    <rPh sb="0" eb="1">
      <t>カミ</t>
    </rPh>
    <rPh sb="1" eb="2">
      <t>ホン</t>
    </rPh>
    <rPh sb="2" eb="4">
      <t>チャクショク</t>
    </rPh>
    <rPh sb="4" eb="5">
      <t>ハツ</t>
    </rPh>
    <rPh sb="5" eb="6">
      <t>キミ</t>
    </rPh>
    <rPh sb="6" eb="7">
      <t>ズ</t>
    </rPh>
    <phoneticPr fontId="10"/>
  </si>
  <si>
    <t>聖徳寺</t>
    <rPh sb="0" eb="2">
      <t>ショウトク</t>
    </rPh>
    <rPh sb="2" eb="3">
      <t>テラ</t>
    </rPh>
    <phoneticPr fontId="10"/>
  </si>
  <si>
    <t>江戸時代末期</t>
    <rPh sb="0" eb="2">
      <t>エド</t>
    </rPh>
    <rPh sb="2" eb="4">
      <t>ジダイ</t>
    </rPh>
    <rPh sb="4" eb="6">
      <t>マッキ</t>
    </rPh>
    <phoneticPr fontId="10"/>
  </si>
  <si>
    <t>絹本着色初君惜別之図</t>
    <rPh sb="0" eb="1">
      <t>キヌ</t>
    </rPh>
    <rPh sb="1" eb="2">
      <t>ホン</t>
    </rPh>
    <rPh sb="2" eb="4">
      <t>チャクショク</t>
    </rPh>
    <rPh sb="4" eb="5">
      <t>ハツ</t>
    </rPh>
    <rPh sb="5" eb="6">
      <t>キミ</t>
    </rPh>
    <rPh sb="6" eb="8">
      <t>セキベツ</t>
    </rPh>
    <rPh sb="8" eb="9">
      <t>ノ</t>
    </rPh>
    <rPh sb="9" eb="10">
      <t>ズ</t>
    </rPh>
    <phoneticPr fontId="10"/>
  </si>
  <si>
    <t>恩行寺</t>
    <rPh sb="0" eb="1">
      <t>オン</t>
    </rPh>
    <rPh sb="1" eb="2">
      <t>ギョウ</t>
    </rPh>
    <rPh sb="2" eb="3">
      <t>ジ</t>
    </rPh>
    <phoneticPr fontId="10"/>
  </si>
  <si>
    <t>与板町稲荷町</t>
  </si>
  <si>
    <t>栃尾泉</t>
    <rPh sb="0" eb="2">
      <t>トチオ</t>
    </rPh>
    <rPh sb="2" eb="3">
      <t>イズミ</t>
    </rPh>
    <phoneticPr fontId="10"/>
  </si>
  <si>
    <t>山水画幅</t>
    <rPh sb="0" eb="3">
      <t>サンスイガ</t>
    </rPh>
    <rPh sb="3" eb="4">
      <t>フク</t>
    </rPh>
    <phoneticPr fontId="10"/>
  </si>
  <si>
    <t>昭47．２．27</t>
    <phoneticPr fontId="7"/>
  </si>
  <si>
    <t>守門神社</t>
    <rPh sb="0" eb="2">
      <t>スモン</t>
    </rPh>
    <phoneticPr fontId="10"/>
  </si>
  <si>
    <t>新山</t>
    <rPh sb="0" eb="2">
      <t>シンザン</t>
    </rPh>
    <phoneticPr fontId="10"/>
  </si>
  <si>
    <t>桃里亭卯香女　守門神社奉納画</t>
    <rPh sb="0" eb="1">
      <t>モモ</t>
    </rPh>
    <rPh sb="1" eb="2">
      <t>サト</t>
    </rPh>
    <rPh sb="2" eb="3">
      <t>テイ</t>
    </rPh>
    <rPh sb="3" eb="4">
      <t>ウ</t>
    </rPh>
    <rPh sb="4" eb="5">
      <t>カ</t>
    </rPh>
    <rPh sb="5" eb="6">
      <t>ジョ</t>
    </rPh>
    <rPh sb="7" eb="9">
      <t>スモン</t>
    </rPh>
    <rPh sb="11" eb="13">
      <t>ホウノウ</t>
    </rPh>
    <rPh sb="13" eb="14">
      <t>ガ</t>
    </rPh>
    <phoneticPr fontId="10"/>
  </si>
  <si>
    <t>絵画</t>
    <rPh sb="0" eb="2">
      <t>カイガ</t>
    </rPh>
    <phoneticPr fontId="10"/>
  </si>
  <si>
    <t>昭47．１．10</t>
    <phoneticPr fontId="7"/>
  </si>
  <si>
    <t>満福寺</t>
    <rPh sb="0" eb="1">
      <t>マン</t>
    </rPh>
    <rPh sb="1" eb="2">
      <t>フク</t>
    </rPh>
    <rPh sb="2" eb="3">
      <t>ジ</t>
    </rPh>
    <phoneticPr fontId="10"/>
  </si>
  <si>
    <t>中野中</t>
    <rPh sb="0" eb="2">
      <t>ナカノ</t>
    </rPh>
    <rPh sb="2" eb="3">
      <t>ナカ</t>
    </rPh>
    <phoneticPr fontId="10"/>
  </si>
  <si>
    <t>鎌倉時代末期</t>
    <rPh sb="0" eb="2">
      <t>カマクラ</t>
    </rPh>
    <rPh sb="2" eb="4">
      <t>ジダイ</t>
    </rPh>
    <rPh sb="4" eb="6">
      <t>マッキ</t>
    </rPh>
    <phoneticPr fontId="10"/>
  </si>
  <si>
    <t>阿弥陀絵像</t>
    <rPh sb="0" eb="3">
      <t>アミダ</t>
    </rPh>
    <rPh sb="3" eb="4">
      <t>エ</t>
    </rPh>
    <rPh sb="4" eb="5">
      <t>ゾウ</t>
    </rPh>
    <phoneticPr fontId="10"/>
  </si>
  <si>
    <t>西福寺</t>
    <rPh sb="0" eb="1">
      <t>ニシ</t>
    </rPh>
    <rPh sb="1" eb="2">
      <t>フク</t>
    </rPh>
    <rPh sb="2" eb="3">
      <t>テラ</t>
    </rPh>
    <phoneticPr fontId="10"/>
  </si>
  <si>
    <t>渡里町</t>
    <rPh sb="0" eb="1">
      <t>ワタリ</t>
    </rPh>
    <rPh sb="1" eb="2">
      <t>サト</t>
    </rPh>
    <rPh sb="2" eb="3">
      <t>マチ</t>
    </rPh>
    <phoneticPr fontId="10"/>
  </si>
  <si>
    <t>南北朝時代～室町時代</t>
    <rPh sb="0" eb="2">
      <t>ナンボク</t>
    </rPh>
    <rPh sb="2" eb="3">
      <t>アサ</t>
    </rPh>
    <rPh sb="3" eb="5">
      <t>ジダイ</t>
    </rPh>
    <rPh sb="6" eb="8">
      <t>ムロマチ</t>
    </rPh>
    <rPh sb="8" eb="10">
      <t>ジダイ</t>
    </rPh>
    <phoneticPr fontId="10"/>
  </si>
  <si>
    <t>方便法身尊像</t>
    <rPh sb="0" eb="2">
      <t>ホウベン</t>
    </rPh>
    <rPh sb="2" eb="3">
      <t>ホウ</t>
    </rPh>
    <rPh sb="3" eb="4">
      <t>シン</t>
    </rPh>
    <rPh sb="4" eb="5">
      <t>ソン</t>
    </rPh>
    <rPh sb="5" eb="6">
      <t>ゾウ</t>
    </rPh>
    <phoneticPr fontId="10"/>
  </si>
  <si>
    <t>昭55．６．27</t>
    <phoneticPr fontId="7"/>
  </si>
  <si>
    <t>栃堀地区</t>
    <rPh sb="0" eb="2">
      <t>トチボリ</t>
    </rPh>
    <rPh sb="2" eb="4">
      <t>チク</t>
    </rPh>
    <phoneticPr fontId="10"/>
  </si>
  <si>
    <t>貴渡神社社殿彫刻</t>
    <rPh sb="0" eb="1">
      <t>キ</t>
    </rPh>
    <rPh sb="1" eb="2">
      <t>ワタリ</t>
    </rPh>
    <rPh sb="4" eb="6">
      <t>シャデン</t>
    </rPh>
    <rPh sb="6" eb="8">
      <t>チョウコク</t>
    </rPh>
    <phoneticPr fontId="10"/>
  </si>
  <si>
    <t>都野神社</t>
    <rPh sb="0" eb="1">
      <t>ミヤコ</t>
    </rPh>
    <rPh sb="1" eb="2">
      <t>ノ</t>
    </rPh>
    <phoneticPr fontId="10"/>
  </si>
  <si>
    <t>与板町横町</t>
  </si>
  <si>
    <t>天保11年（1840）～嘉永元年（1848）</t>
    <rPh sb="0" eb="2">
      <t>テンポウ</t>
    </rPh>
    <rPh sb="4" eb="5">
      <t>ネン</t>
    </rPh>
    <rPh sb="12" eb="14">
      <t>カエイ</t>
    </rPh>
    <rPh sb="14" eb="15">
      <t>モト</t>
    </rPh>
    <rPh sb="15" eb="16">
      <t>ネン</t>
    </rPh>
    <phoneticPr fontId="10"/>
  </si>
  <si>
    <t>都野神社本殿彫刻と八幡宮御本社彫物仕用</t>
    <rPh sb="0" eb="1">
      <t>ミヤコ</t>
    </rPh>
    <rPh sb="1" eb="2">
      <t>ノ</t>
    </rPh>
    <rPh sb="4" eb="6">
      <t>ホンデン</t>
    </rPh>
    <rPh sb="6" eb="8">
      <t>チョウコク</t>
    </rPh>
    <rPh sb="9" eb="12">
      <t>ハチマングウ</t>
    </rPh>
    <rPh sb="12" eb="13">
      <t>オン</t>
    </rPh>
    <rPh sb="13" eb="15">
      <t>ホンシャ</t>
    </rPh>
    <rPh sb="15" eb="17">
      <t>ホリモノ</t>
    </rPh>
    <rPh sb="17" eb="18">
      <t>シ</t>
    </rPh>
    <rPh sb="18" eb="19">
      <t>ヨウ</t>
    </rPh>
    <phoneticPr fontId="10"/>
  </si>
  <si>
    <t>文久元年（1861）</t>
    <rPh sb="0" eb="2">
      <t>ブンキュウ</t>
    </rPh>
    <rPh sb="2" eb="4">
      <t>ガンネン</t>
    </rPh>
    <phoneticPr fontId="10"/>
  </si>
  <si>
    <t>順動丸のシャフト</t>
    <rPh sb="0" eb="1">
      <t>ジュン</t>
    </rPh>
    <rPh sb="1" eb="2">
      <t>ドウ</t>
    </rPh>
    <rPh sb="2" eb="3">
      <t>マル</t>
    </rPh>
    <phoneticPr fontId="10"/>
  </si>
  <si>
    <t>妙法寺</t>
    <rPh sb="0" eb="3">
      <t>ミョウホウジ</t>
    </rPh>
    <phoneticPr fontId="10"/>
  </si>
  <si>
    <t>天和２年（1682）</t>
    <rPh sb="0" eb="2">
      <t>テンナ</t>
    </rPh>
    <rPh sb="3" eb="4">
      <t>ネン</t>
    </rPh>
    <phoneticPr fontId="10"/>
  </si>
  <si>
    <t>妙法寺の二天門（赤門）</t>
    <rPh sb="0" eb="3">
      <t>ミョウホウジ</t>
    </rPh>
    <rPh sb="4" eb="5">
      <t>ニ</t>
    </rPh>
    <rPh sb="5" eb="7">
      <t>テンモン</t>
    </rPh>
    <rPh sb="8" eb="10">
      <t>アカモン</t>
    </rPh>
    <phoneticPr fontId="10"/>
  </si>
  <si>
    <t>延宝５年（1677）</t>
    <rPh sb="0" eb="1">
      <t>エン</t>
    </rPh>
    <rPh sb="1" eb="2">
      <t>ホウ</t>
    </rPh>
    <rPh sb="3" eb="4">
      <t>ネン</t>
    </rPh>
    <phoneticPr fontId="10"/>
  </si>
  <si>
    <t>妙法寺の四脚門（黒門）</t>
    <rPh sb="0" eb="3">
      <t>ミョウホウジ</t>
    </rPh>
    <rPh sb="4" eb="5">
      <t>シ</t>
    </rPh>
    <rPh sb="5" eb="6">
      <t>キャク</t>
    </rPh>
    <rPh sb="6" eb="7">
      <t>モン</t>
    </rPh>
    <rPh sb="8" eb="10">
      <t>クロモン</t>
    </rPh>
    <phoneticPr fontId="10"/>
  </si>
  <si>
    <t>文政６年（1823）</t>
    <rPh sb="0" eb="2">
      <t>ブンセイ</t>
    </rPh>
    <rPh sb="3" eb="4">
      <t>ネン</t>
    </rPh>
    <phoneticPr fontId="10"/>
  </si>
  <si>
    <t>与板城切手門</t>
    <rPh sb="0" eb="2">
      <t>ヨイタ</t>
    </rPh>
    <rPh sb="2" eb="3">
      <t>ジョウ</t>
    </rPh>
    <rPh sb="3" eb="5">
      <t>キッテ</t>
    </rPh>
    <rPh sb="5" eb="6">
      <t>モン</t>
    </rPh>
    <phoneticPr fontId="10"/>
  </si>
  <si>
    <t>与板城大手門</t>
    <rPh sb="0" eb="2">
      <t>ヨイタ</t>
    </rPh>
    <rPh sb="2" eb="3">
      <t>ジョウ</t>
    </rPh>
    <rPh sb="3" eb="6">
      <t>オオテモン</t>
    </rPh>
    <phoneticPr fontId="10"/>
  </si>
  <si>
    <t>平６．８．５</t>
    <phoneticPr fontId="7"/>
  </si>
  <si>
    <t>秋葉三尺坊拝殿　附狛犬・石灯籠</t>
    <rPh sb="0" eb="2">
      <t>アキバ</t>
    </rPh>
    <rPh sb="2" eb="3">
      <t>３</t>
    </rPh>
    <rPh sb="3" eb="4">
      <t>ジャク</t>
    </rPh>
    <rPh sb="4" eb="5">
      <t>ボウ</t>
    </rPh>
    <rPh sb="5" eb="6">
      <t>ハイ</t>
    </rPh>
    <rPh sb="6" eb="7">
      <t>デン</t>
    </rPh>
    <rPh sb="8" eb="9">
      <t>フ</t>
    </rPh>
    <rPh sb="9" eb="11">
      <t>コマイヌ</t>
    </rPh>
    <rPh sb="12" eb="15">
      <t>イシドウロウ</t>
    </rPh>
    <phoneticPr fontId="10"/>
  </si>
  <si>
    <t>弘化３年（1846）</t>
    <rPh sb="0" eb="2">
      <t>コウカ</t>
    </rPh>
    <rPh sb="3" eb="4">
      <t>ネン</t>
    </rPh>
    <phoneticPr fontId="10"/>
  </si>
  <si>
    <t>秋葉三尺坊奥の院</t>
    <rPh sb="0" eb="2">
      <t>アキバ</t>
    </rPh>
    <rPh sb="2" eb="3">
      <t>３</t>
    </rPh>
    <rPh sb="3" eb="4">
      <t>ジャク</t>
    </rPh>
    <rPh sb="4" eb="5">
      <t>ボウ</t>
    </rPh>
    <rPh sb="5" eb="6">
      <t>オク</t>
    </rPh>
    <rPh sb="7" eb="8">
      <t>イン</t>
    </rPh>
    <phoneticPr fontId="10"/>
  </si>
  <si>
    <t>平４．６．23</t>
    <phoneticPr fontId="7"/>
  </si>
  <si>
    <t>文政年間（1818～1839）</t>
    <rPh sb="0" eb="2">
      <t>ブンセイ</t>
    </rPh>
    <rPh sb="2" eb="4">
      <t>ネンカン</t>
    </rPh>
    <phoneticPr fontId="10"/>
  </si>
  <si>
    <t>相野原観音堂</t>
    <rPh sb="0" eb="1">
      <t>ソウ</t>
    </rPh>
    <rPh sb="1" eb="3">
      <t>ノハラ</t>
    </rPh>
    <rPh sb="3" eb="6">
      <t>カンノンドウ</t>
    </rPh>
    <phoneticPr fontId="10"/>
  </si>
  <si>
    <t>元禄14年（1701）</t>
    <rPh sb="0" eb="2">
      <t>ゲンロク</t>
    </rPh>
    <rPh sb="4" eb="5">
      <t>ネン</t>
    </rPh>
    <phoneticPr fontId="10"/>
  </si>
  <si>
    <t>仁王門</t>
    <rPh sb="0" eb="2">
      <t>ニオウ</t>
    </rPh>
    <rPh sb="2" eb="3">
      <t>モン</t>
    </rPh>
    <phoneticPr fontId="10"/>
  </si>
  <si>
    <t>昭54．３．６</t>
    <phoneticPr fontId="7"/>
  </si>
  <si>
    <t>西照寺</t>
    <rPh sb="0" eb="1">
      <t>ニシ</t>
    </rPh>
    <rPh sb="1" eb="2">
      <t>テ</t>
    </rPh>
    <rPh sb="2" eb="3">
      <t>テラ</t>
    </rPh>
    <phoneticPr fontId="10"/>
  </si>
  <si>
    <t>江戸時代中期（享保年間？）</t>
    <rPh sb="4" eb="6">
      <t>チュウキ</t>
    </rPh>
    <rPh sb="7" eb="9">
      <t>キョウホウ</t>
    </rPh>
    <rPh sb="9" eb="11">
      <t>ネンカン</t>
    </rPh>
    <phoneticPr fontId="10"/>
  </si>
  <si>
    <t>山門</t>
    <rPh sb="0" eb="2">
      <t>サンモン</t>
    </rPh>
    <phoneticPr fontId="10"/>
  </si>
  <si>
    <t>安政４年（1857）</t>
    <rPh sb="0" eb="2">
      <t>アンセイ</t>
    </rPh>
    <rPh sb="3" eb="4">
      <t>ネン</t>
    </rPh>
    <phoneticPr fontId="10"/>
  </si>
  <si>
    <t>根立寺の観音堂</t>
    <rPh sb="0" eb="1">
      <t>ネ</t>
    </rPh>
    <rPh sb="1" eb="2">
      <t>ダ</t>
    </rPh>
    <rPh sb="2" eb="3">
      <t>テラ</t>
    </rPh>
    <rPh sb="4" eb="7">
      <t>カンノンドウ</t>
    </rPh>
    <phoneticPr fontId="10"/>
  </si>
  <si>
    <t>昭54．８．10</t>
    <phoneticPr fontId="7"/>
  </si>
  <si>
    <t>光正寺</t>
    <rPh sb="0" eb="1">
      <t>コウ</t>
    </rPh>
    <rPh sb="1" eb="2">
      <t>ショウ</t>
    </rPh>
    <rPh sb="2" eb="3">
      <t>ジ</t>
    </rPh>
    <phoneticPr fontId="10"/>
  </si>
  <si>
    <t>光正寺本堂</t>
    <rPh sb="0" eb="1">
      <t>コウ</t>
    </rPh>
    <rPh sb="1" eb="2">
      <t>ショウ</t>
    </rPh>
    <rPh sb="2" eb="3">
      <t>ジ</t>
    </rPh>
    <rPh sb="3" eb="5">
      <t>ホンドウ</t>
    </rPh>
    <phoneticPr fontId="10"/>
  </si>
  <si>
    <t>明治６年（1873）</t>
    <rPh sb="0" eb="2">
      <t>メイジ</t>
    </rPh>
    <rPh sb="3" eb="4">
      <t>ネン</t>
    </rPh>
    <phoneticPr fontId="10"/>
  </si>
  <si>
    <t>中之島諏訪神社</t>
    <rPh sb="0" eb="3">
      <t>ナカノシマ</t>
    </rPh>
    <rPh sb="3" eb="5">
      <t>スワ</t>
    </rPh>
    <phoneticPr fontId="10"/>
  </si>
  <si>
    <t>長岡市</t>
    <rPh sb="0" eb="2">
      <t>ナガオカ</t>
    </rPh>
    <rPh sb="2" eb="3">
      <t>シ</t>
    </rPh>
    <phoneticPr fontId="10"/>
  </si>
  <si>
    <t>大竹貫一生家</t>
    <rPh sb="0" eb="2">
      <t>オオタケ</t>
    </rPh>
    <rPh sb="2" eb="4">
      <t>カンイチ</t>
    </rPh>
    <rPh sb="4" eb="6">
      <t>セイカ</t>
    </rPh>
    <phoneticPr fontId="10"/>
  </si>
  <si>
    <t>建造物</t>
    <rPh sb="0" eb="3">
      <t>ケンゾウブツ</t>
    </rPh>
    <phoneticPr fontId="10"/>
  </si>
  <si>
    <t>千谷沢</t>
    <rPh sb="0" eb="1">
      <t>セン</t>
    </rPh>
    <rPh sb="1" eb="2">
      <t>ヤ</t>
    </rPh>
    <rPh sb="2" eb="3">
      <t>サワ</t>
    </rPh>
    <phoneticPr fontId="10"/>
  </si>
  <si>
    <t>屋根葺（茅葺）</t>
    <rPh sb="0" eb="2">
      <t>ヤネ</t>
    </rPh>
    <rPh sb="2" eb="3">
      <t>フ</t>
    </rPh>
    <rPh sb="4" eb="6">
      <t>カヤブキ</t>
    </rPh>
    <phoneticPr fontId="10"/>
  </si>
  <si>
    <t>選定保存技術</t>
    <rPh sb="0" eb="2">
      <t>センテイ</t>
    </rPh>
    <rPh sb="2" eb="4">
      <t>ホゾン</t>
    </rPh>
    <rPh sb="4" eb="6">
      <t>ギジュツ</t>
    </rPh>
    <phoneticPr fontId="10"/>
  </si>
  <si>
    <t>昭48．３．29</t>
    <phoneticPr fontId="7"/>
  </si>
  <si>
    <t>白髯神社</t>
    <rPh sb="0" eb="1">
      <t>シラ</t>
    </rPh>
    <rPh sb="1" eb="2">
      <t>ヒゲ</t>
    </rPh>
    <phoneticPr fontId="10"/>
  </si>
  <si>
    <t>山古志竹沢</t>
    <rPh sb="0" eb="1">
      <t>ヤマ</t>
    </rPh>
    <rPh sb="1" eb="3">
      <t>コシ</t>
    </rPh>
    <rPh sb="3" eb="5">
      <t>タケサワ</t>
    </rPh>
    <phoneticPr fontId="10"/>
  </si>
  <si>
    <t>白髯神社の樹林</t>
    <rPh sb="0" eb="1">
      <t>シラ</t>
    </rPh>
    <rPh sb="1" eb="2">
      <t>ヒゲ</t>
    </rPh>
    <rPh sb="5" eb="7">
      <t>ジュリン</t>
    </rPh>
    <phoneticPr fontId="10"/>
  </si>
  <si>
    <t>昭45．４．17</t>
    <phoneticPr fontId="7"/>
  </si>
  <si>
    <t>幹囲8.9ｍ</t>
    <rPh sb="0" eb="1">
      <t>ミキ</t>
    </rPh>
    <rPh sb="1" eb="2">
      <t>ガコ</t>
    </rPh>
    <phoneticPr fontId="10"/>
  </si>
  <si>
    <t>蓮花寺の大杉</t>
    <rPh sb="0" eb="3">
      <t>レンゲジ</t>
    </rPh>
    <rPh sb="4" eb="6">
      <t>オオスギ</t>
    </rPh>
    <phoneticPr fontId="10"/>
  </si>
  <si>
    <t>昭27．12．10</t>
  </si>
  <si>
    <t>大積町２</t>
    <rPh sb="0" eb="3">
      <t>オオヅミマチ</t>
    </rPh>
    <phoneticPr fontId="10"/>
  </si>
  <si>
    <t>樹齢800年　根囲2.4ｍ</t>
    <rPh sb="0" eb="2">
      <t>ジュレイ</t>
    </rPh>
    <rPh sb="5" eb="6">
      <t>ネン</t>
    </rPh>
    <rPh sb="7" eb="8">
      <t>ネ</t>
    </rPh>
    <rPh sb="8" eb="9">
      <t>イ</t>
    </rPh>
    <phoneticPr fontId="10"/>
  </si>
  <si>
    <t>大積の大ツツジ</t>
    <rPh sb="0" eb="1">
      <t>オオ</t>
    </rPh>
    <rPh sb="1" eb="2">
      <t>ヅ</t>
    </rPh>
    <rPh sb="3" eb="4">
      <t>オオ</t>
    </rPh>
    <phoneticPr fontId="10"/>
  </si>
  <si>
    <t>天然記念物</t>
    <rPh sb="0" eb="2">
      <t>テンネン</t>
    </rPh>
    <rPh sb="2" eb="5">
      <t>キネンブツ</t>
    </rPh>
    <phoneticPr fontId="10"/>
  </si>
  <si>
    <t>昭59．３．27</t>
    <phoneticPr fontId="7"/>
  </si>
  <si>
    <t>竹森集落</t>
    <rPh sb="0" eb="2">
      <t>タケモリ</t>
    </rPh>
    <rPh sb="2" eb="4">
      <t>シュウラク</t>
    </rPh>
    <phoneticPr fontId="10"/>
  </si>
  <si>
    <t>横滝山廃寺跡</t>
    <rPh sb="0" eb="1">
      <t>ヨコ</t>
    </rPh>
    <rPh sb="1" eb="3">
      <t>タキヤマ</t>
    </rPh>
    <rPh sb="3" eb="5">
      <t>ハイジ</t>
    </rPh>
    <rPh sb="5" eb="6">
      <t>アト</t>
    </rPh>
    <phoneticPr fontId="10"/>
  </si>
  <si>
    <t>良寛終焉地</t>
    <rPh sb="0" eb="2">
      <t>リョウカン</t>
    </rPh>
    <rPh sb="2" eb="4">
      <t>シュウエン</t>
    </rPh>
    <rPh sb="4" eb="5">
      <t>チ</t>
    </rPh>
    <phoneticPr fontId="10"/>
  </si>
  <si>
    <t>昭63．３．25</t>
    <phoneticPr fontId="7"/>
  </si>
  <si>
    <t>本与板城跡史蹟保存会</t>
    <rPh sb="0" eb="1">
      <t>ホン</t>
    </rPh>
    <rPh sb="1" eb="3">
      <t>ヨイタ</t>
    </rPh>
    <rPh sb="3" eb="5">
      <t>ジョウシ</t>
    </rPh>
    <rPh sb="5" eb="7">
      <t>シセキ</t>
    </rPh>
    <rPh sb="7" eb="10">
      <t>ホゾンカイ</t>
    </rPh>
    <phoneticPr fontId="10"/>
  </si>
  <si>
    <t>与板町本与板</t>
  </si>
  <si>
    <t>建武年間～戦国時代</t>
    <rPh sb="0" eb="2">
      <t>ケンム</t>
    </rPh>
    <rPh sb="2" eb="4">
      <t>ネンカン</t>
    </rPh>
    <rPh sb="5" eb="7">
      <t>センゴク</t>
    </rPh>
    <rPh sb="7" eb="9">
      <t>ジダイ</t>
    </rPh>
    <phoneticPr fontId="10"/>
  </si>
  <si>
    <t>本与板城跡</t>
    <rPh sb="0" eb="1">
      <t>ホン</t>
    </rPh>
    <rPh sb="1" eb="3">
      <t>ヨイタ</t>
    </rPh>
    <rPh sb="3" eb="4">
      <t>ジョウ</t>
    </rPh>
    <rPh sb="4" eb="5">
      <t>アト</t>
    </rPh>
    <phoneticPr fontId="10"/>
  </si>
  <si>
    <t>昭29．２．10</t>
    <phoneticPr fontId="7"/>
  </si>
  <si>
    <t>与板城山史跡保存会</t>
    <rPh sb="0" eb="2">
      <t>ヨイタ</t>
    </rPh>
    <rPh sb="2" eb="3">
      <t>ジョウ</t>
    </rPh>
    <rPh sb="3" eb="4">
      <t>ヤマ</t>
    </rPh>
    <rPh sb="4" eb="5">
      <t>シ</t>
    </rPh>
    <rPh sb="5" eb="6">
      <t>アト</t>
    </rPh>
    <rPh sb="6" eb="9">
      <t>ホゾンカイ</t>
    </rPh>
    <phoneticPr fontId="10"/>
  </si>
  <si>
    <t>与板町堤下・与板町倉谷・与板町山沢</t>
    <phoneticPr fontId="10"/>
  </si>
  <si>
    <t>室町時代～戦国時代</t>
    <rPh sb="0" eb="2">
      <t>ムロマチ</t>
    </rPh>
    <rPh sb="2" eb="4">
      <t>ジダイ</t>
    </rPh>
    <rPh sb="5" eb="7">
      <t>センゴク</t>
    </rPh>
    <rPh sb="7" eb="9">
      <t>ジダイ</t>
    </rPh>
    <phoneticPr fontId="10"/>
  </si>
  <si>
    <t>与板城跡</t>
    <rPh sb="0" eb="2">
      <t>ヨイタ</t>
    </rPh>
    <rPh sb="2" eb="3">
      <t>ジョウ</t>
    </rPh>
    <rPh sb="3" eb="4">
      <t>アト</t>
    </rPh>
    <phoneticPr fontId="10"/>
  </si>
  <si>
    <t>昭35．３．28</t>
    <phoneticPr fontId="7"/>
  </si>
  <si>
    <t>長岡市ほか</t>
    <rPh sb="0" eb="3">
      <t>ナガオカシ</t>
    </rPh>
    <phoneticPr fontId="10"/>
  </si>
  <si>
    <t>南北朝時代～江戸時代初頭</t>
    <rPh sb="6" eb="8">
      <t>エド</t>
    </rPh>
    <rPh sb="8" eb="10">
      <t>ジダイ</t>
    </rPh>
    <rPh sb="10" eb="12">
      <t>ショトウ</t>
    </rPh>
    <phoneticPr fontId="10"/>
  </si>
  <si>
    <t>栃尾城跡</t>
    <rPh sb="0" eb="3">
      <t>トチオジョウ</t>
    </rPh>
    <rPh sb="3" eb="4">
      <t>アト</t>
    </rPh>
    <phoneticPr fontId="10"/>
  </si>
  <si>
    <t>昭38．３．22</t>
    <phoneticPr fontId="7"/>
  </si>
  <si>
    <t>城山城跡保存会</t>
    <rPh sb="0" eb="2">
      <t>シロヤマ</t>
    </rPh>
    <rPh sb="2" eb="4">
      <t>ジョウシ</t>
    </rPh>
    <rPh sb="4" eb="7">
      <t>ホゾンカイ</t>
    </rPh>
    <phoneticPr fontId="10"/>
  </si>
  <si>
    <t>明応年間（1492～1501）～慶長３（1598）</t>
    <rPh sb="0" eb="2">
      <t>メイオウ</t>
    </rPh>
    <rPh sb="2" eb="4">
      <t>ネンカン</t>
    </rPh>
    <rPh sb="16" eb="18">
      <t>ケイチョウ</t>
    </rPh>
    <phoneticPr fontId="10"/>
  </si>
  <si>
    <t>栖吉城跡</t>
    <rPh sb="0" eb="1">
      <t>ス</t>
    </rPh>
    <rPh sb="1" eb="2">
      <t>ヨシ</t>
    </rPh>
    <rPh sb="2" eb="4">
      <t>ジョウシ</t>
    </rPh>
    <phoneticPr fontId="10"/>
  </si>
  <si>
    <t>平27．３．24</t>
    <phoneticPr fontId="7"/>
  </si>
  <si>
    <t>今町中之島大凧合戦協会</t>
    <rPh sb="0" eb="2">
      <t>イママチ</t>
    </rPh>
    <rPh sb="2" eb="5">
      <t>ナカノシマ</t>
    </rPh>
    <rPh sb="5" eb="6">
      <t>ダイ</t>
    </rPh>
    <rPh sb="6" eb="7">
      <t>タコ</t>
    </rPh>
    <rPh sb="7" eb="9">
      <t>カッセン</t>
    </rPh>
    <rPh sb="9" eb="11">
      <t>キョウカイ</t>
    </rPh>
    <phoneticPr fontId="7"/>
  </si>
  <si>
    <t>見附市・長岡市</t>
    <rPh sb="0" eb="3">
      <t>ミツケシ</t>
    </rPh>
    <rPh sb="4" eb="7">
      <t>ナガオカシ</t>
    </rPh>
    <phoneticPr fontId="7"/>
  </si>
  <si>
    <t>越後の凧合戦習俗</t>
    <rPh sb="0" eb="2">
      <t>エチゴ</t>
    </rPh>
    <rPh sb="3" eb="4">
      <t>タコ</t>
    </rPh>
    <rPh sb="4" eb="6">
      <t>ガッセン</t>
    </rPh>
    <rPh sb="6" eb="8">
      <t>シュウゾク</t>
    </rPh>
    <phoneticPr fontId="7"/>
  </si>
  <si>
    <t>風俗慣習</t>
    <rPh sb="0" eb="2">
      <t>フウゾク</t>
    </rPh>
    <rPh sb="2" eb="4">
      <t>カンシュウ</t>
    </rPh>
    <phoneticPr fontId="10"/>
  </si>
  <si>
    <t>平20．３．25</t>
    <phoneticPr fontId="7"/>
  </si>
  <si>
    <t>巫女爺連絡協議会</t>
    <rPh sb="0" eb="2">
      <t>ミコ</t>
    </rPh>
    <rPh sb="2" eb="3">
      <t>ジジイ</t>
    </rPh>
    <rPh sb="3" eb="5">
      <t>レンラク</t>
    </rPh>
    <rPh sb="5" eb="8">
      <t>キョウギカイ</t>
    </rPh>
    <phoneticPr fontId="7"/>
  </si>
  <si>
    <t>小千谷市・長岡市</t>
    <rPh sb="0" eb="4">
      <t>オヂヤシ</t>
    </rPh>
    <rPh sb="5" eb="8">
      <t>ナガオカシ</t>
    </rPh>
    <phoneticPr fontId="10"/>
  </si>
  <si>
    <t>巫女爺人形操り</t>
    <rPh sb="0" eb="2">
      <t>ミコ</t>
    </rPh>
    <rPh sb="2" eb="3">
      <t>ジジイ</t>
    </rPh>
    <rPh sb="3" eb="5">
      <t>ニンギョウ</t>
    </rPh>
    <rPh sb="5" eb="6">
      <t>アヤツ</t>
    </rPh>
    <phoneticPr fontId="7"/>
  </si>
  <si>
    <t>昭36．３．20</t>
    <phoneticPr fontId="7"/>
  </si>
  <si>
    <t>王神祭</t>
    <rPh sb="0" eb="1">
      <t>オウ</t>
    </rPh>
    <rPh sb="1" eb="2">
      <t>ジン</t>
    </rPh>
    <rPh sb="2" eb="3">
      <t>サイ</t>
    </rPh>
    <phoneticPr fontId="10"/>
  </si>
  <si>
    <t>民俗芸能</t>
    <rPh sb="0" eb="2">
      <t>ミンゾク</t>
    </rPh>
    <rPh sb="2" eb="4">
      <t>ゲイノウ</t>
    </rPh>
    <phoneticPr fontId="10"/>
  </si>
  <si>
    <t>令６．３．26</t>
  </si>
  <si>
    <t>県立歴史博物館</t>
    <rPh sb="0" eb="2">
      <t>ケンリツ</t>
    </rPh>
    <rPh sb="2" eb="4">
      <t>レキシ</t>
    </rPh>
    <rPh sb="4" eb="7">
      <t>ハクブツカン</t>
    </rPh>
    <phoneticPr fontId="10"/>
  </si>
  <si>
    <t>関原町２</t>
  </si>
  <si>
    <t>新潟の衣生活資料（546点）</t>
    <rPh sb="0" eb="2">
      <t>ニイガタ</t>
    </rPh>
    <rPh sb="3" eb="4">
      <t>コロモ</t>
    </rPh>
    <rPh sb="4" eb="6">
      <t>セイカツ</t>
    </rPh>
    <rPh sb="6" eb="8">
      <t>シリョウ</t>
    </rPh>
    <rPh sb="12" eb="13">
      <t>テン</t>
    </rPh>
    <phoneticPr fontId="7"/>
  </si>
  <si>
    <t>〃</t>
  </si>
  <si>
    <t>昭44．３．25</t>
    <phoneticPr fontId="7"/>
  </si>
  <si>
    <t>関原町１</t>
    <phoneticPr fontId="10"/>
  </si>
  <si>
    <t>「カンジキ」コレクション（田下駄を含む）</t>
    <rPh sb="13" eb="14">
      <t>タ</t>
    </rPh>
    <rPh sb="14" eb="16">
      <t>ゲタ</t>
    </rPh>
    <rPh sb="17" eb="18">
      <t>フク</t>
    </rPh>
    <phoneticPr fontId="10"/>
  </si>
  <si>
    <t>昭49．３．30</t>
    <phoneticPr fontId="7"/>
  </si>
  <si>
    <t>小国紙保存会</t>
    <rPh sb="2" eb="3">
      <t>カミ</t>
    </rPh>
    <rPh sb="3" eb="6">
      <t>ホゾンカイ</t>
    </rPh>
    <phoneticPr fontId="10"/>
  </si>
  <si>
    <t>小国町山野田</t>
  </si>
  <si>
    <t>小国和紙</t>
    <rPh sb="0" eb="2">
      <t>オグニ</t>
    </rPh>
    <rPh sb="2" eb="4">
      <t>ワシ</t>
    </rPh>
    <phoneticPr fontId="10"/>
  </si>
  <si>
    <t>令５．３．24</t>
    <phoneticPr fontId="7"/>
  </si>
  <si>
    <t>長永寺</t>
    <rPh sb="0" eb="1">
      <t>チョウ</t>
    </rPh>
    <rPh sb="1" eb="2">
      <t>エイ</t>
    </rPh>
    <rPh sb="2" eb="3">
      <t>テラ</t>
    </rPh>
    <phoneticPr fontId="7"/>
  </si>
  <si>
    <t>渡里町</t>
    <rPh sb="0" eb="1">
      <t>ワタ</t>
    </rPh>
    <rPh sb="1" eb="2">
      <t>サト</t>
    </rPh>
    <rPh sb="2" eb="3">
      <t>マチ</t>
    </rPh>
    <phoneticPr fontId="7"/>
  </si>
  <si>
    <t>安政年間（1854～1859）</t>
    <rPh sb="0" eb="2">
      <t>アンセイ</t>
    </rPh>
    <rPh sb="2" eb="4">
      <t>ネンカン</t>
    </rPh>
    <phoneticPr fontId="10"/>
  </si>
  <si>
    <t>雪之図</t>
    <rPh sb="0" eb="1">
      <t>ユキ</t>
    </rPh>
    <rPh sb="1" eb="2">
      <t>ノ</t>
    </rPh>
    <rPh sb="2" eb="3">
      <t>ズ</t>
    </rPh>
    <phoneticPr fontId="7"/>
  </si>
  <si>
    <t>中潟町</t>
    <rPh sb="0" eb="3">
      <t>ナカガタマチ</t>
    </rPh>
    <phoneticPr fontId="7"/>
  </si>
  <si>
    <t>古墳時代前期</t>
    <rPh sb="0" eb="6">
      <t>コフンジダイゼンキ</t>
    </rPh>
    <phoneticPr fontId="7"/>
  </si>
  <si>
    <t>五千石遺跡出土品</t>
    <rPh sb="0" eb="2">
      <t>ゴセン</t>
    </rPh>
    <rPh sb="2" eb="3">
      <t>イシ</t>
    </rPh>
    <rPh sb="3" eb="5">
      <t>イセキ</t>
    </rPh>
    <rPh sb="5" eb="7">
      <t>シュツド</t>
    </rPh>
    <rPh sb="7" eb="8">
      <t>ヒン</t>
    </rPh>
    <phoneticPr fontId="7"/>
  </si>
  <si>
    <t>平29．３．21</t>
    <phoneticPr fontId="7"/>
  </si>
  <si>
    <t>縄文時代草創期・早期</t>
    <rPh sb="0" eb="2">
      <t>ジョウモン</t>
    </rPh>
    <rPh sb="2" eb="4">
      <t>ジダイ</t>
    </rPh>
    <rPh sb="4" eb="7">
      <t>ソウソウキ</t>
    </rPh>
    <rPh sb="8" eb="10">
      <t>ソウキ</t>
    </rPh>
    <phoneticPr fontId="7"/>
  </si>
  <si>
    <t>卯ノ木遺跡出土品</t>
    <rPh sb="0" eb="1">
      <t>ウ</t>
    </rPh>
    <rPh sb="2" eb="3">
      <t>キ</t>
    </rPh>
    <rPh sb="3" eb="5">
      <t>イセキ</t>
    </rPh>
    <rPh sb="5" eb="7">
      <t>シュツド</t>
    </rPh>
    <rPh sb="7" eb="8">
      <t>ヒン</t>
    </rPh>
    <phoneticPr fontId="7"/>
  </si>
  <si>
    <t>平21．３．24</t>
    <phoneticPr fontId="7"/>
  </si>
  <si>
    <t>新潟県（県立歴史博物館・県埋蔵文化財センター）</t>
    <rPh sb="0" eb="3">
      <t>ニイガタケン</t>
    </rPh>
    <rPh sb="4" eb="6">
      <t>ケンリツ</t>
    </rPh>
    <rPh sb="6" eb="8">
      <t>レキシ</t>
    </rPh>
    <rPh sb="8" eb="11">
      <t>ハクブツカン</t>
    </rPh>
    <rPh sb="12" eb="13">
      <t>ケン</t>
    </rPh>
    <rPh sb="13" eb="15">
      <t>マイゾウ</t>
    </rPh>
    <rPh sb="15" eb="18">
      <t>ブンカザイ</t>
    </rPh>
    <phoneticPr fontId="7"/>
  </si>
  <si>
    <t>関原町１･新潟市秋葉区</t>
    <rPh sb="0" eb="3">
      <t>セキハラマチ</t>
    </rPh>
    <rPh sb="5" eb="8">
      <t>ニイガタシ</t>
    </rPh>
    <rPh sb="8" eb="9">
      <t>アキ</t>
    </rPh>
    <rPh sb="9" eb="10">
      <t>ハ</t>
    </rPh>
    <rPh sb="10" eb="11">
      <t>ク</t>
    </rPh>
    <phoneticPr fontId="10"/>
  </si>
  <si>
    <t>縄文時代晩期</t>
    <rPh sb="0" eb="2">
      <t>ジョウモン</t>
    </rPh>
    <rPh sb="2" eb="4">
      <t>ジダイ</t>
    </rPh>
    <rPh sb="4" eb="6">
      <t>バンキ</t>
    </rPh>
    <phoneticPr fontId="10"/>
  </si>
  <si>
    <t>青田遺跡出土品</t>
    <rPh sb="0" eb="2">
      <t>アオタ</t>
    </rPh>
    <rPh sb="2" eb="4">
      <t>イセキ</t>
    </rPh>
    <rPh sb="4" eb="6">
      <t>シュツド</t>
    </rPh>
    <rPh sb="6" eb="7">
      <t>ヒン</t>
    </rPh>
    <phoneticPr fontId="7"/>
  </si>
  <si>
    <t>平19．３．23</t>
    <phoneticPr fontId="7"/>
  </si>
  <si>
    <t>長岡市</t>
    <rPh sb="0" eb="2">
      <t>ナガオカ</t>
    </rPh>
    <rPh sb="2" eb="3">
      <t>シ</t>
    </rPh>
    <phoneticPr fontId="7"/>
  </si>
  <si>
    <t>平安時代</t>
    <rPh sb="0" eb="2">
      <t>ヘイアン</t>
    </rPh>
    <rPh sb="2" eb="4">
      <t>ジダイ</t>
    </rPh>
    <phoneticPr fontId="7"/>
  </si>
  <si>
    <t>門新遺跡出土品</t>
    <rPh sb="0" eb="1">
      <t>モン</t>
    </rPh>
    <rPh sb="1" eb="2">
      <t>シン</t>
    </rPh>
    <rPh sb="2" eb="4">
      <t>イセキ</t>
    </rPh>
    <rPh sb="4" eb="6">
      <t>シュツド</t>
    </rPh>
    <rPh sb="6" eb="7">
      <t>ヒン</t>
    </rPh>
    <phoneticPr fontId="7"/>
  </si>
  <si>
    <t>平14．３．29</t>
    <phoneticPr fontId="7"/>
  </si>
  <si>
    <t>上越市（県立歴史博物館）</t>
    <rPh sb="0" eb="3">
      <t>ジョウエツシ</t>
    </rPh>
    <rPh sb="4" eb="6">
      <t>ケンリツ</t>
    </rPh>
    <rPh sb="6" eb="8">
      <t>レキシ</t>
    </rPh>
    <rPh sb="8" eb="11">
      <t>ハクブツカン</t>
    </rPh>
    <phoneticPr fontId="7"/>
  </si>
  <si>
    <t>関原町１</t>
    <rPh sb="0" eb="3">
      <t>セキハラマチ</t>
    </rPh>
    <phoneticPr fontId="7"/>
  </si>
  <si>
    <t>柿崎古墓出土品　附木炭槨木棺墓1基</t>
    <rPh sb="0" eb="2">
      <t>カキザキ</t>
    </rPh>
    <rPh sb="2" eb="3">
      <t>コ</t>
    </rPh>
    <rPh sb="3" eb="4">
      <t>ボ</t>
    </rPh>
    <rPh sb="4" eb="6">
      <t>シュツド</t>
    </rPh>
    <rPh sb="6" eb="7">
      <t>ヒン</t>
    </rPh>
    <rPh sb="8" eb="9">
      <t>フ</t>
    </rPh>
    <rPh sb="9" eb="11">
      <t>モクタン</t>
    </rPh>
    <rPh sb="12" eb="14">
      <t>モッカン</t>
    </rPh>
    <rPh sb="14" eb="15">
      <t>ボ</t>
    </rPh>
    <rPh sb="16" eb="17">
      <t>キ</t>
    </rPh>
    <phoneticPr fontId="7"/>
  </si>
  <si>
    <t>県</t>
    <rPh sb="0" eb="1">
      <t>ケン</t>
    </rPh>
    <phoneticPr fontId="10"/>
  </si>
  <si>
    <t>平９．３．28</t>
    <phoneticPr fontId="7"/>
  </si>
  <si>
    <t>８世紀～９世紀</t>
    <rPh sb="1" eb="3">
      <t>セイキ</t>
    </rPh>
    <rPh sb="5" eb="7">
      <t>セイキ</t>
    </rPh>
    <phoneticPr fontId="10"/>
  </si>
  <si>
    <t>八幡林官衙遺跡出土品</t>
    <rPh sb="0" eb="2">
      <t>ハチマン</t>
    </rPh>
    <rPh sb="2" eb="3">
      <t>バヤシ</t>
    </rPh>
    <rPh sb="7" eb="9">
      <t>シュツド</t>
    </rPh>
    <rPh sb="9" eb="10">
      <t>ヒン</t>
    </rPh>
    <phoneticPr fontId="10"/>
  </si>
  <si>
    <t>昭60．３．29</t>
    <phoneticPr fontId="7"/>
  </si>
  <si>
    <t>11世紀後半</t>
    <rPh sb="2" eb="4">
      <t>セイキ</t>
    </rPh>
    <rPh sb="4" eb="6">
      <t>コウハン</t>
    </rPh>
    <phoneticPr fontId="10"/>
  </si>
  <si>
    <t>毛抜形太刀</t>
    <rPh sb="0" eb="2">
      <t>ケヌキ</t>
    </rPh>
    <rPh sb="2" eb="3">
      <t>ガタ</t>
    </rPh>
    <rPh sb="3" eb="5">
      <t>タチ</t>
    </rPh>
    <phoneticPr fontId="10"/>
  </si>
  <si>
    <t>平10．３．31</t>
    <phoneticPr fontId="7"/>
  </si>
  <si>
    <t>市立科学博物館</t>
    <phoneticPr fontId="10"/>
  </si>
  <si>
    <t>縄文時代草創期</t>
    <rPh sb="4" eb="7">
      <t>ソウソウキ</t>
    </rPh>
    <phoneticPr fontId="10"/>
  </si>
  <si>
    <t>小瀬ヶ沢洞窟出土品一括</t>
    <rPh sb="0" eb="2">
      <t>コセ</t>
    </rPh>
    <rPh sb="3" eb="4">
      <t>サワ</t>
    </rPh>
    <rPh sb="4" eb="6">
      <t>ドウクツ</t>
    </rPh>
    <rPh sb="6" eb="8">
      <t>シュツド</t>
    </rPh>
    <rPh sb="8" eb="9">
      <t>ヒン</t>
    </rPh>
    <rPh sb="9" eb="11">
      <t>イッカツ</t>
    </rPh>
    <phoneticPr fontId="10"/>
  </si>
  <si>
    <t>上杉謙信筆五言対句</t>
    <rPh sb="0" eb="2">
      <t>ウエスギ</t>
    </rPh>
    <rPh sb="2" eb="4">
      <t>ケンシン</t>
    </rPh>
    <rPh sb="4" eb="5">
      <t>ヒツ</t>
    </rPh>
    <rPh sb="5" eb="7">
      <t>ゴゴン</t>
    </rPh>
    <rPh sb="7" eb="9">
      <t>ツイク</t>
    </rPh>
    <phoneticPr fontId="10"/>
  </si>
  <si>
    <t>大永３年（1523）</t>
    <rPh sb="0" eb="1">
      <t>ダイ</t>
    </rPh>
    <rPh sb="1" eb="2">
      <t>エイ</t>
    </rPh>
    <rPh sb="3" eb="4">
      <t>ネン</t>
    </rPh>
    <phoneticPr fontId="10"/>
  </si>
  <si>
    <t>梵鐘</t>
    <rPh sb="0" eb="2">
      <t>ボンショウ</t>
    </rPh>
    <phoneticPr fontId="10"/>
  </si>
  <si>
    <t>十楽寺神社氏子</t>
    <rPh sb="0" eb="1">
      <t>ト</t>
    </rPh>
    <rPh sb="1" eb="2">
      <t>ガク</t>
    </rPh>
    <rPh sb="2" eb="3">
      <t>ジ</t>
    </rPh>
    <rPh sb="5" eb="7">
      <t>ウジコ</t>
    </rPh>
    <phoneticPr fontId="10"/>
  </si>
  <si>
    <t>平安時代末期</t>
    <rPh sb="4" eb="6">
      <t>マッキ</t>
    </rPh>
    <phoneticPr fontId="10"/>
  </si>
  <si>
    <t>高麗白磁四耳壺</t>
    <rPh sb="0" eb="2">
      <t>コウライ</t>
    </rPh>
    <rPh sb="2" eb="4">
      <t>ハクジ</t>
    </rPh>
    <rPh sb="4" eb="5">
      <t>４</t>
    </rPh>
    <rPh sb="5" eb="6">
      <t>ジ</t>
    </rPh>
    <rPh sb="6" eb="7">
      <t>ツボ</t>
    </rPh>
    <phoneticPr fontId="10"/>
  </si>
  <si>
    <t>昭33．３．5</t>
    <phoneticPr fontId="7"/>
  </si>
  <si>
    <t>平安時代後期　銘弘次</t>
    <rPh sb="4" eb="5">
      <t>ゴ</t>
    </rPh>
    <rPh sb="5" eb="6">
      <t>キ</t>
    </rPh>
    <phoneticPr fontId="10"/>
  </si>
  <si>
    <t>太刀</t>
    <rPh sb="0" eb="2">
      <t>タチ</t>
    </rPh>
    <phoneticPr fontId="10"/>
  </si>
  <si>
    <t>昭57．３．26</t>
    <phoneticPr fontId="7"/>
  </si>
  <si>
    <t>応永24年（1417）銘</t>
    <rPh sb="0" eb="2">
      <t>オウエイ</t>
    </rPh>
    <rPh sb="4" eb="5">
      <t>ネン</t>
    </rPh>
    <rPh sb="11" eb="12">
      <t>メイ</t>
    </rPh>
    <phoneticPr fontId="10"/>
  </si>
  <si>
    <t>昭51．３．31</t>
    <phoneticPr fontId="7"/>
  </si>
  <si>
    <t>妙音寺</t>
    <rPh sb="0" eb="2">
      <t>ミョウオン</t>
    </rPh>
    <rPh sb="2" eb="3">
      <t>ジ</t>
    </rPh>
    <phoneticPr fontId="10"/>
  </si>
  <si>
    <t>亀貝町</t>
    <rPh sb="0" eb="3">
      <t>カメガイマチ</t>
    </rPh>
    <phoneticPr fontId="10"/>
  </si>
  <si>
    <t>享徳４年（1455）</t>
    <rPh sb="0" eb="2">
      <t>キョウトク</t>
    </rPh>
    <rPh sb="3" eb="4">
      <t>ネン</t>
    </rPh>
    <phoneticPr fontId="10"/>
  </si>
  <si>
    <t>工芸品</t>
    <rPh sb="0" eb="3">
      <t>コウゲイヒン</t>
    </rPh>
    <phoneticPr fontId="10"/>
  </si>
  <si>
    <t>平30．３．23</t>
    <phoneticPr fontId="7"/>
  </si>
  <si>
    <t>中潟町</t>
    <rPh sb="0" eb="3">
      <t>ナカガタマチ</t>
    </rPh>
    <phoneticPr fontId="10"/>
  </si>
  <si>
    <t>木造菩薩立像</t>
    <phoneticPr fontId="7"/>
  </si>
  <si>
    <t>木造大日如来坐像</t>
    <rPh sb="0" eb="2">
      <t>モクゾウ</t>
    </rPh>
    <rPh sb="2" eb="4">
      <t>ダイニチ</t>
    </rPh>
    <rPh sb="4" eb="6">
      <t>ニョライ</t>
    </rPh>
    <rPh sb="6" eb="8">
      <t>ザゾウ</t>
    </rPh>
    <phoneticPr fontId="10"/>
  </si>
  <si>
    <t>元中７年（1390）</t>
    <rPh sb="0" eb="2">
      <t>ゲンチュウ</t>
    </rPh>
    <rPh sb="3" eb="4">
      <t>ネン</t>
    </rPh>
    <phoneticPr fontId="10"/>
  </si>
  <si>
    <t>木造金剛力士像（仁王尊）</t>
    <rPh sb="0" eb="2">
      <t>モクゾウ</t>
    </rPh>
    <rPh sb="2" eb="4">
      <t>コンゴウ</t>
    </rPh>
    <rPh sb="4" eb="6">
      <t>リキシ</t>
    </rPh>
    <rPh sb="6" eb="7">
      <t>ゾウ</t>
    </rPh>
    <rPh sb="8" eb="10">
      <t>ニオウ</t>
    </rPh>
    <rPh sb="10" eb="11">
      <t>ソン</t>
    </rPh>
    <phoneticPr fontId="10"/>
  </si>
  <si>
    <t>平安時代後期・平安時代中期</t>
    <rPh sb="11" eb="13">
      <t>チュウキ</t>
    </rPh>
    <phoneticPr fontId="10"/>
  </si>
  <si>
    <t>木造四天王立像　持国天・多聞天・木造十二神将立像（十二躰）</t>
    <rPh sb="0" eb="2">
      <t>モクゾウ</t>
    </rPh>
    <rPh sb="2" eb="5">
      <t>シテンノウ</t>
    </rPh>
    <rPh sb="5" eb="7">
      <t>リツゾウ</t>
    </rPh>
    <rPh sb="8" eb="9">
      <t>モ</t>
    </rPh>
    <rPh sb="9" eb="10">
      <t>クニ</t>
    </rPh>
    <rPh sb="10" eb="11">
      <t>テン</t>
    </rPh>
    <rPh sb="12" eb="15">
      <t>タモンテン</t>
    </rPh>
    <rPh sb="16" eb="18">
      <t>モクゾウ</t>
    </rPh>
    <rPh sb="18" eb="20">
      <t>１２</t>
    </rPh>
    <rPh sb="20" eb="21">
      <t>シン</t>
    </rPh>
    <rPh sb="21" eb="22">
      <t>ショウ</t>
    </rPh>
    <rPh sb="22" eb="24">
      <t>リツゾウ</t>
    </rPh>
    <rPh sb="25" eb="27">
      <t>１２</t>
    </rPh>
    <phoneticPr fontId="10"/>
  </si>
  <si>
    <t>平安時代中期</t>
  </si>
  <si>
    <t>木造薬師如来立像</t>
    <rPh sb="0" eb="2">
      <t>モクゾウ</t>
    </rPh>
    <rPh sb="2" eb="4">
      <t>ヤクシ</t>
    </rPh>
    <rPh sb="4" eb="6">
      <t>ニョライ</t>
    </rPh>
    <rPh sb="6" eb="8">
      <t>リツゾウ</t>
    </rPh>
    <phoneticPr fontId="10"/>
  </si>
  <si>
    <t>平11．３．30</t>
    <phoneticPr fontId="7"/>
  </si>
  <si>
    <t>高畑氏子</t>
    <rPh sb="0" eb="2">
      <t>タカバタケ</t>
    </rPh>
    <rPh sb="2" eb="4">
      <t>ウジコ</t>
    </rPh>
    <phoneticPr fontId="10"/>
  </si>
  <si>
    <t>杉之森</t>
    <rPh sb="0" eb="3">
      <t>スギノモリ</t>
    </rPh>
    <phoneticPr fontId="10"/>
  </si>
  <si>
    <t>十二神将立像十一躯</t>
    <rPh sb="0" eb="4">
      <t>ジュウニシンショウ</t>
    </rPh>
    <rPh sb="4" eb="6">
      <t>リツゾウ</t>
    </rPh>
    <rPh sb="6" eb="8">
      <t>１１</t>
    </rPh>
    <rPh sb="8" eb="9">
      <t>ク</t>
    </rPh>
    <phoneticPr fontId="10"/>
  </si>
  <si>
    <t>昭42．３．25</t>
    <phoneticPr fontId="7"/>
  </si>
  <si>
    <t>宝生寺</t>
    <rPh sb="0" eb="2">
      <t>ホウショウ</t>
    </rPh>
    <rPh sb="2" eb="3">
      <t>デラ</t>
    </rPh>
    <phoneticPr fontId="10"/>
  </si>
  <si>
    <t>白鳥町</t>
    <rPh sb="0" eb="3">
      <t>シラトリマチ</t>
    </rPh>
    <phoneticPr fontId="10"/>
  </si>
  <si>
    <t>木喰上人作観音像並びに自像</t>
    <rPh sb="0" eb="1">
      <t>キ</t>
    </rPh>
    <rPh sb="1" eb="2">
      <t>ク</t>
    </rPh>
    <rPh sb="2" eb="4">
      <t>ショウニン</t>
    </rPh>
    <rPh sb="4" eb="5">
      <t>サク</t>
    </rPh>
    <rPh sb="5" eb="8">
      <t>カンノンゾウ</t>
    </rPh>
    <rPh sb="8" eb="9">
      <t>ナラ</t>
    </rPh>
    <rPh sb="11" eb="13">
      <t>ジゾウ</t>
    </rPh>
    <phoneticPr fontId="10"/>
  </si>
  <si>
    <t>彫刻</t>
    <rPh sb="0" eb="2">
      <t>チョウコク</t>
    </rPh>
    <phoneticPr fontId="10"/>
  </si>
  <si>
    <t>令２．３．27</t>
    <phoneticPr fontId="7"/>
  </si>
  <si>
    <t>妙法寺</t>
    <rPh sb="0" eb="1">
      <t>ミョウ</t>
    </rPh>
    <rPh sb="1" eb="2">
      <t>ホウ</t>
    </rPh>
    <rPh sb="2" eb="3">
      <t>テラ</t>
    </rPh>
    <phoneticPr fontId="7"/>
  </si>
  <si>
    <t>村田</t>
    <rPh sb="0" eb="2">
      <t>ムラタ</t>
    </rPh>
    <phoneticPr fontId="7"/>
  </si>
  <si>
    <t>桃山～江戸時代初期</t>
    <rPh sb="0" eb="2">
      <t>モモヤマ</t>
    </rPh>
    <rPh sb="3" eb="5">
      <t>エド</t>
    </rPh>
    <rPh sb="5" eb="7">
      <t>ジダイ</t>
    </rPh>
    <rPh sb="7" eb="9">
      <t>ショキ</t>
    </rPh>
    <phoneticPr fontId="7"/>
  </si>
  <si>
    <t>絹本着色宝塔絵曼荼羅</t>
    <rPh sb="0" eb="2">
      <t>ケンポン</t>
    </rPh>
    <rPh sb="2" eb="4">
      <t>チャクショク</t>
    </rPh>
    <rPh sb="4" eb="6">
      <t>ホウトウ</t>
    </rPh>
    <rPh sb="6" eb="7">
      <t>エ</t>
    </rPh>
    <rPh sb="7" eb="10">
      <t>マンダラ</t>
    </rPh>
    <phoneticPr fontId="7"/>
  </si>
  <si>
    <t>昭44．４．25</t>
    <phoneticPr fontId="7"/>
  </si>
  <si>
    <t>紙本著色上杉謙信並びに二臣像</t>
    <rPh sb="0" eb="1">
      <t>カミ</t>
    </rPh>
    <rPh sb="1" eb="2">
      <t>ホン</t>
    </rPh>
    <rPh sb="2" eb="3">
      <t>チョ</t>
    </rPh>
    <rPh sb="3" eb="4">
      <t>ショク</t>
    </rPh>
    <rPh sb="4" eb="6">
      <t>ウエスギ</t>
    </rPh>
    <rPh sb="6" eb="8">
      <t>ケンシン</t>
    </rPh>
    <rPh sb="8" eb="9">
      <t>ナラ</t>
    </rPh>
    <rPh sb="11" eb="12">
      <t>２</t>
    </rPh>
    <rPh sb="12" eb="13">
      <t>シン</t>
    </rPh>
    <rPh sb="13" eb="14">
      <t>ゾウ</t>
    </rPh>
    <phoneticPr fontId="10"/>
  </si>
  <si>
    <t>昭46．４．13</t>
    <phoneticPr fontId="7"/>
  </si>
  <si>
    <t>寛永16年（1639）</t>
    <rPh sb="0" eb="2">
      <t>カンエイ</t>
    </rPh>
    <rPh sb="4" eb="5">
      <t>ネン</t>
    </rPh>
    <phoneticPr fontId="10"/>
  </si>
  <si>
    <t>絹本著色玅泉院像</t>
    <rPh sb="0" eb="1">
      <t>キヌ</t>
    </rPh>
    <rPh sb="1" eb="2">
      <t>ホン</t>
    </rPh>
    <rPh sb="2" eb="3">
      <t>チョ</t>
    </rPh>
    <rPh sb="3" eb="4">
      <t>ショク</t>
    </rPh>
    <rPh sb="5" eb="6">
      <t>セン</t>
    </rPh>
    <rPh sb="6" eb="7">
      <t>イン</t>
    </rPh>
    <rPh sb="7" eb="8">
      <t>ゾウ</t>
    </rPh>
    <phoneticPr fontId="10"/>
  </si>
  <si>
    <t>平４．３．27</t>
    <phoneticPr fontId="7"/>
  </si>
  <si>
    <t>鞍掛神社</t>
  </si>
  <si>
    <t>中之島宮内</t>
    <rPh sb="0" eb="3">
      <t>ナカノシマ</t>
    </rPh>
    <rPh sb="3" eb="5">
      <t>ミヤウチ</t>
    </rPh>
    <phoneticPr fontId="10"/>
  </si>
  <si>
    <t>元禄４年（1691）</t>
    <rPh sb="0" eb="2">
      <t>ゲンロク</t>
    </rPh>
    <rPh sb="3" eb="4">
      <t>ネン</t>
    </rPh>
    <phoneticPr fontId="10"/>
  </si>
  <si>
    <t>鞍掛神社本殿・拝殿　附棟札</t>
    <rPh sb="4" eb="6">
      <t>ホンデン</t>
    </rPh>
    <rPh sb="7" eb="9">
      <t>ハイデン</t>
    </rPh>
    <phoneticPr fontId="10"/>
  </si>
  <si>
    <t>平16．２．27</t>
    <phoneticPr fontId="7"/>
  </si>
  <si>
    <t>長岡市・個人</t>
    <rPh sb="0" eb="3">
      <t>ナガオカシ</t>
    </rPh>
    <rPh sb="4" eb="6">
      <t>コジン</t>
    </rPh>
    <phoneticPr fontId="7"/>
  </si>
  <si>
    <t>後期旧石器時代末</t>
    <rPh sb="0" eb="2">
      <t>コウキ</t>
    </rPh>
    <rPh sb="2" eb="5">
      <t>キュウセッキ</t>
    </rPh>
    <rPh sb="5" eb="7">
      <t>ジダイ</t>
    </rPh>
    <rPh sb="7" eb="8">
      <t>マツ</t>
    </rPh>
    <phoneticPr fontId="7"/>
  </si>
  <si>
    <t>荒屋遺跡</t>
    <rPh sb="0" eb="2">
      <t>アラヤ</t>
    </rPh>
    <rPh sb="2" eb="4">
      <t>イセキ</t>
    </rPh>
    <phoneticPr fontId="7"/>
  </si>
  <si>
    <t>平７．３．17</t>
    <phoneticPr fontId="7"/>
  </si>
  <si>
    <t>島崎・両高</t>
    <rPh sb="0" eb="2">
      <t>シマザキ</t>
    </rPh>
    <rPh sb="3" eb="5">
      <t>リョウタカ</t>
    </rPh>
    <phoneticPr fontId="10"/>
  </si>
  <si>
    <t>８世紀前半～10世紀初頭</t>
    <rPh sb="1" eb="3">
      <t>セイキ</t>
    </rPh>
    <rPh sb="3" eb="5">
      <t>ゼンハン</t>
    </rPh>
    <rPh sb="8" eb="10">
      <t>セイキ</t>
    </rPh>
    <rPh sb="10" eb="12">
      <t>ショトウ</t>
    </rPh>
    <phoneticPr fontId="10"/>
  </si>
  <si>
    <t>八幡林官衙遺跡</t>
    <rPh sb="0" eb="2">
      <t>ハチマン</t>
    </rPh>
    <rPh sb="2" eb="3">
      <t>バヤシ</t>
    </rPh>
    <rPh sb="3" eb="4">
      <t>カン</t>
    </rPh>
    <rPh sb="4" eb="5">
      <t>ガ</t>
    </rPh>
    <rPh sb="5" eb="7">
      <t>イセキ</t>
    </rPh>
    <phoneticPr fontId="10"/>
  </si>
  <si>
    <t>昭54．２．21</t>
    <phoneticPr fontId="7"/>
  </si>
  <si>
    <t>縄文時代中期～後期</t>
    <rPh sb="4" eb="6">
      <t>チュウキ</t>
    </rPh>
    <rPh sb="7" eb="9">
      <t>コウキ</t>
    </rPh>
    <phoneticPr fontId="10"/>
  </si>
  <si>
    <t>馬高・三十稲場遺跡</t>
    <rPh sb="0" eb="2">
      <t>ウマタカ</t>
    </rPh>
    <rPh sb="3" eb="5">
      <t>サンジュウ</t>
    </rPh>
    <rPh sb="5" eb="7">
      <t>イナバ</t>
    </rPh>
    <rPh sb="7" eb="9">
      <t>イセキ</t>
    </rPh>
    <phoneticPr fontId="10"/>
  </si>
  <si>
    <t>昭53．10．13</t>
    <phoneticPr fontId="7"/>
  </si>
  <si>
    <t>西津町</t>
    <rPh sb="0" eb="1">
      <t>ニシ</t>
    </rPh>
    <rPh sb="1" eb="3">
      <t>ツマチ</t>
    </rPh>
    <phoneticPr fontId="10"/>
  </si>
  <si>
    <t>縄文時代後期～晩期</t>
    <rPh sb="4" eb="6">
      <t>コウキ</t>
    </rPh>
    <rPh sb="7" eb="9">
      <t>バンキ</t>
    </rPh>
    <phoneticPr fontId="10"/>
  </si>
  <si>
    <t>藤橋遺跡</t>
    <rPh sb="0" eb="2">
      <t>フジハシ</t>
    </rPh>
    <rPh sb="2" eb="4">
      <t>イセキ</t>
    </rPh>
    <phoneticPr fontId="10"/>
  </si>
  <si>
    <t>史跡</t>
    <rPh sb="0" eb="2">
      <t>シセキ</t>
    </rPh>
    <phoneticPr fontId="10"/>
  </si>
  <si>
    <t>昭53．５．22</t>
    <phoneticPr fontId="7"/>
  </si>
  <si>
    <t>二十村郷牛の角突き習俗保存会</t>
    <rPh sb="0" eb="2">
      <t>２０</t>
    </rPh>
    <rPh sb="2" eb="3">
      <t>ソン</t>
    </rPh>
    <rPh sb="3" eb="4">
      <t>ゴウ</t>
    </rPh>
    <rPh sb="4" eb="5">
      <t>ウシ</t>
    </rPh>
    <rPh sb="6" eb="8">
      <t>ツノツ</t>
    </rPh>
    <rPh sb="9" eb="11">
      <t>シュウゾク</t>
    </rPh>
    <rPh sb="11" eb="14">
      <t>ホゾンカイ</t>
    </rPh>
    <phoneticPr fontId="10"/>
  </si>
  <si>
    <t>小千谷市・長岡市・魚沼市</t>
    <rPh sb="0" eb="4">
      <t>オヂヤシ</t>
    </rPh>
    <rPh sb="5" eb="8">
      <t>ナガオカシ</t>
    </rPh>
    <rPh sb="9" eb="11">
      <t>ウオヌマ</t>
    </rPh>
    <rPh sb="11" eb="12">
      <t>シ</t>
    </rPh>
    <phoneticPr fontId="10"/>
  </si>
  <si>
    <t>牛の角突きの習俗</t>
    <rPh sb="0" eb="1">
      <t>ウシ</t>
    </rPh>
    <rPh sb="2" eb="4">
      <t>ツノツ</t>
    </rPh>
    <rPh sb="6" eb="8">
      <t>シュウゾク</t>
    </rPh>
    <phoneticPr fontId="10"/>
  </si>
  <si>
    <t>昭45．７．30</t>
    <phoneticPr fontId="7"/>
  </si>
  <si>
    <t>安永３年～明治22年（1774～1889）</t>
    <rPh sb="0" eb="2">
      <t>アンエイ</t>
    </rPh>
    <rPh sb="3" eb="4">
      <t>ネン</t>
    </rPh>
    <rPh sb="5" eb="7">
      <t>メイジ</t>
    </rPh>
    <rPh sb="9" eb="10">
      <t>ネン</t>
    </rPh>
    <phoneticPr fontId="10"/>
  </si>
  <si>
    <t>白山媛神社奉納船絵馬</t>
    <rPh sb="0" eb="2">
      <t>ハクサン</t>
    </rPh>
    <rPh sb="2" eb="3">
      <t>ヒメ</t>
    </rPh>
    <rPh sb="5" eb="7">
      <t>ホウノウ</t>
    </rPh>
    <rPh sb="7" eb="8">
      <t>フナ</t>
    </rPh>
    <rPh sb="8" eb="10">
      <t>エマ</t>
    </rPh>
    <phoneticPr fontId="10"/>
  </si>
  <si>
    <t>昭49．２．18</t>
    <phoneticPr fontId="7"/>
  </si>
  <si>
    <t>明治時代・大正時代・昭和期</t>
    <rPh sb="12" eb="13">
      <t>キ</t>
    </rPh>
    <phoneticPr fontId="10"/>
  </si>
  <si>
    <t>東北日本の積雪期用具　附改良形用具</t>
    <rPh sb="0" eb="2">
      <t>トウホク</t>
    </rPh>
    <rPh sb="2" eb="4">
      <t>ニホン</t>
    </rPh>
    <rPh sb="5" eb="8">
      <t>セキセツキ</t>
    </rPh>
    <rPh sb="8" eb="10">
      <t>ヨウグ</t>
    </rPh>
    <rPh sb="11" eb="12">
      <t>フ</t>
    </rPh>
    <rPh sb="12" eb="14">
      <t>カイリョウ</t>
    </rPh>
    <rPh sb="14" eb="15">
      <t>ガタ</t>
    </rPh>
    <rPh sb="15" eb="17">
      <t>ヨウグ</t>
    </rPh>
    <phoneticPr fontId="10"/>
  </si>
  <si>
    <t>有形民俗文化財</t>
    <rPh sb="0" eb="2">
      <t>ユウケイ</t>
    </rPh>
    <rPh sb="2" eb="4">
      <t>ミンゾク</t>
    </rPh>
    <rPh sb="4" eb="7">
      <t>ブンカザイ</t>
    </rPh>
    <phoneticPr fontId="10"/>
  </si>
  <si>
    <t>平25．６．19</t>
    <phoneticPr fontId="7"/>
  </si>
  <si>
    <t>新発田市（県立歴史博物館）</t>
    <rPh sb="0" eb="4">
      <t>シバタシ</t>
    </rPh>
    <rPh sb="5" eb="7">
      <t>ケンリツ</t>
    </rPh>
    <phoneticPr fontId="10"/>
  </si>
  <si>
    <t>弥生時代前期～中期</t>
    <rPh sb="4" eb="6">
      <t>ゼンキ</t>
    </rPh>
    <rPh sb="7" eb="9">
      <t>チュウキ</t>
    </rPh>
    <phoneticPr fontId="10"/>
  </si>
  <si>
    <t>村尻遺跡出土品</t>
    <rPh sb="0" eb="1">
      <t>ムラ</t>
    </rPh>
    <rPh sb="1" eb="2">
      <t>シリ</t>
    </rPh>
    <rPh sb="2" eb="4">
      <t>イセキ</t>
    </rPh>
    <rPh sb="4" eb="6">
      <t>シュツド</t>
    </rPh>
    <rPh sb="6" eb="7">
      <t>ヒン</t>
    </rPh>
    <phoneticPr fontId="10"/>
  </si>
  <si>
    <t>平12．12．４</t>
    <phoneticPr fontId="7"/>
  </si>
  <si>
    <t>縄文時代草創期～前期</t>
    <rPh sb="4" eb="7">
      <t>ソウソウキ</t>
    </rPh>
    <rPh sb="8" eb="10">
      <t>ゼンキ</t>
    </rPh>
    <phoneticPr fontId="10"/>
  </si>
  <si>
    <t>室谷洞窟遺跡出土品</t>
    <rPh sb="0" eb="2">
      <t>ムロヤ</t>
    </rPh>
    <rPh sb="2" eb="4">
      <t>ドウクツ</t>
    </rPh>
    <rPh sb="4" eb="6">
      <t>イセキ</t>
    </rPh>
    <rPh sb="6" eb="8">
      <t>シュツド</t>
    </rPh>
    <rPh sb="8" eb="9">
      <t>ヒン</t>
    </rPh>
    <phoneticPr fontId="10"/>
  </si>
  <si>
    <t>平12．６．27</t>
    <phoneticPr fontId="7"/>
  </si>
  <si>
    <t>小瀬ヶ沢洞窟遺跡出土品</t>
    <rPh sb="0" eb="2">
      <t>コセ</t>
    </rPh>
    <rPh sb="3" eb="4">
      <t>サワ</t>
    </rPh>
    <rPh sb="4" eb="6">
      <t>ドウクツ</t>
    </rPh>
    <rPh sb="6" eb="8">
      <t>イセキ</t>
    </rPh>
    <rPh sb="8" eb="10">
      <t>シュツド</t>
    </rPh>
    <rPh sb="10" eb="11">
      <t>ヒン</t>
    </rPh>
    <phoneticPr fontId="10"/>
  </si>
  <si>
    <t>平２．６．29</t>
    <phoneticPr fontId="7"/>
  </si>
  <si>
    <t>馬高遺跡出土品</t>
    <rPh sb="0" eb="1">
      <t>ウマ</t>
    </rPh>
    <rPh sb="1" eb="2">
      <t>タカ</t>
    </rPh>
    <rPh sb="2" eb="4">
      <t>イセキ</t>
    </rPh>
    <rPh sb="4" eb="6">
      <t>シュツド</t>
    </rPh>
    <rPh sb="6" eb="7">
      <t>ヒン</t>
    </rPh>
    <phoneticPr fontId="10"/>
  </si>
  <si>
    <t>考古資料</t>
    <rPh sb="0" eb="2">
      <t>コウコ</t>
    </rPh>
    <rPh sb="2" eb="4">
      <t>シリョウ</t>
    </rPh>
    <phoneticPr fontId="10"/>
  </si>
  <si>
    <t>昭54．６．６</t>
    <phoneticPr fontId="7"/>
  </si>
  <si>
    <t>県立歴史博物館</t>
    <rPh sb="0" eb="2">
      <t>ケンリツ</t>
    </rPh>
    <phoneticPr fontId="10"/>
  </si>
  <si>
    <t>中世～近世</t>
    <rPh sb="0" eb="2">
      <t>チュウセイ</t>
    </rPh>
    <rPh sb="3" eb="5">
      <t>キンセイ</t>
    </rPh>
    <phoneticPr fontId="10"/>
  </si>
  <si>
    <t>越後国文書宝翰集</t>
    <phoneticPr fontId="10"/>
  </si>
  <si>
    <t>昭34．６．27</t>
    <phoneticPr fontId="7"/>
  </si>
  <si>
    <t>長町１</t>
    <rPh sb="0" eb="2">
      <t>ナガマチ</t>
    </rPh>
    <phoneticPr fontId="10"/>
  </si>
  <si>
    <t>神亀５年（728）</t>
    <rPh sb="0" eb="1">
      <t>シン</t>
    </rPh>
    <rPh sb="1" eb="2">
      <t>キ</t>
    </rPh>
    <rPh sb="3" eb="4">
      <t>ネン</t>
    </rPh>
    <phoneticPr fontId="10"/>
  </si>
  <si>
    <t>大般若経巻第468残巻</t>
    <rPh sb="0" eb="1">
      <t>ダイ</t>
    </rPh>
    <rPh sb="1" eb="4">
      <t>ハンニャキョウ</t>
    </rPh>
    <rPh sb="4" eb="6">
      <t>カンダイ</t>
    </rPh>
    <phoneticPr fontId="10"/>
  </si>
  <si>
    <t>昭35．６．９</t>
    <phoneticPr fontId="7"/>
  </si>
  <si>
    <t>木造親鸞聖人坐像</t>
    <rPh sb="0" eb="2">
      <t>モクゾウ</t>
    </rPh>
    <rPh sb="2" eb="4">
      <t>シンラン</t>
    </rPh>
    <rPh sb="4" eb="6">
      <t>ショウニン</t>
    </rPh>
    <rPh sb="6" eb="8">
      <t>ザゾウ</t>
    </rPh>
    <phoneticPr fontId="10"/>
  </si>
  <si>
    <t>平30．８．17</t>
    <phoneticPr fontId="7"/>
  </si>
  <si>
    <t>朝日</t>
    <rPh sb="0" eb="2">
      <t>アサヒ</t>
    </rPh>
    <phoneticPr fontId="7"/>
  </si>
  <si>
    <t>旧平澤家住宅（松籟閣）</t>
  </si>
  <si>
    <t>昭57．６．11</t>
    <phoneticPr fontId="7"/>
  </si>
  <si>
    <t>塚野山</t>
    <rPh sb="0" eb="2">
      <t>ツカノ</t>
    </rPh>
    <rPh sb="2" eb="3">
      <t>ヤマ</t>
    </rPh>
    <phoneticPr fontId="10"/>
  </si>
  <si>
    <t>享保元年（1716）ほか</t>
    <rPh sb="0" eb="2">
      <t>キョウホ</t>
    </rPh>
    <rPh sb="2" eb="3">
      <t>ガン</t>
    </rPh>
    <rPh sb="3" eb="4">
      <t>ネン</t>
    </rPh>
    <phoneticPr fontId="10"/>
  </si>
  <si>
    <t>旧長谷川家住宅</t>
    <rPh sb="0" eb="1">
      <t>キュウ</t>
    </rPh>
    <rPh sb="1" eb="4">
      <t>ハセガワ</t>
    </rPh>
    <rPh sb="4" eb="5">
      <t>ケ</t>
    </rPh>
    <rPh sb="5" eb="7">
      <t>ジュウタク</t>
    </rPh>
    <phoneticPr fontId="10"/>
  </si>
  <si>
    <t>国</t>
    <rPh sb="0" eb="1">
      <t>クニ</t>
    </rPh>
    <phoneticPr fontId="10"/>
  </si>
  <si>
    <t>指定年月日</t>
  </si>
  <si>
    <t>所有者
（管理者）</t>
  </si>
  <si>
    <t>所在地</t>
  </si>
  <si>
    <t>年代・時代</t>
  </si>
  <si>
    <t>名　　称</t>
    <phoneticPr fontId="7"/>
  </si>
  <si>
    <t>種　　別</t>
    <phoneticPr fontId="7"/>
  </si>
  <si>
    <t>指定
区分</t>
    <phoneticPr fontId="7"/>
  </si>
  <si>
    <t>令６．４．１現在</t>
    <rPh sb="0" eb="1">
      <t>レイ</t>
    </rPh>
    <rPh sb="6" eb="8">
      <t>ゲンザイ</t>
    </rPh>
    <phoneticPr fontId="7"/>
  </si>
  <si>
    <t>12－３　国・県・市指定文化財一覧表</t>
    <phoneticPr fontId="7"/>
  </si>
  <si>
    <t>大河津地区図書室は令和５年３月31日で閉室しました。
資料　中央図書館　</t>
    <rPh sb="0" eb="3">
      <t>オオコウヅ</t>
    </rPh>
    <rPh sb="3" eb="5">
      <t>チク</t>
    </rPh>
    <rPh sb="5" eb="8">
      <t>トショシツ</t>
    </rPh>
    <rPh sb="9" eb="11">
      <t>レイワ</t>
    </rPh>
    <rPh sb="12" eb="13">
      <t>ネン</t>
    </rPh>
    <rPh sb="14" eb="15">
      <t>ガツ</t>
    </rPh>
    <rPh sb="17" eb="18">
      <t>ニチ</t>
    </rPh>
    <rPh sb="19" eb="21">
      <t>ヘイシツ</t>
    </rPh>
    <rPh sb="27" eb="29">
      <t>シリョウ</t>
    </rPh>
    <rPh sb="30" eb="32">
      <t>チュウオウ</t>
    </rPh>
    <rPh sb="32" eb="35">
      <t>トショカン</t>
    </rPh>
    <phoneticPr fontId="7"/>
  </si>
  <si>
    <t>自動車文庫</t>
    <phoneticPr fontId="7"/>
  </si>
  <si>
    <t>栃尾地域図書館</t>
    <rPh sb="0" eb="2">
      <t>トチオ</t>
    </rPh>
    <rPh sb="2" eb="4">
      <t>チイキ</t>
    </rPh>
    <rPh sb="4" eb="7">
      <t>トショカン</t>
    </rPh>
    <phoneticPr fontId="7"/>
  </si>
  <si>
    <t>大河津地区図書室</t>
    <rPh sb="0" eb="3">
      <t>オオコウヅ</t>
    </rPh>
    <rPh sb="3" eb="5">
      <t>チク</t>
    </rPh>
    <rPh sb="5" eb="8">
      <t>トショシツ</t>
    </rPh>
    <phoneticPr fontId="7"/>
  </si>
  <si>
    <t>寺泊地域図書館</t>
    <rPh sb="0" eb="2">
      <t>テラドマリ</t>
    </rPh>
    <rPh sb="2" eb="4">
      <t>チイキ</t>
    </rPh>
    <rPh sb="4" eb="7">
      <t>トショカン</t>
    </rPh>
    <phoneticPr fontId="7"/>
  </si>
  <si>
    <t>中之島地域図書館</t>
    <rPh sb="0" eb="3">
      <t>ナカノシマ</t>
    </rPh>
    <rPh sb="3" eb="5">
      <t>チイキ</t>
    </rPh>
    <rPh sb="5" eb="8">
      <t>トショカン</t>
    </rPh>
    <phoneticPr fontId="7"/>
  </si>
  <si>
    <t>北地域図書館</t>
  </si>
  <si>
    <t>南地域図書館</t>
  </si>
  <si>
    <t>西地域図書館</t>
    <rPh sb="0" eb="1">
      <t>ニシ</t>
    </rPh>
    <rPh sb="1" eb="3">
      <t>チイキ</t>
    </rPh>
    <rPh sb="3" eb="6">
      <t>トショカン</t>
    </rPh>
    <phoneticPr fontId="7"/>
  </si>
  <si>
    <t>互尊文庫</t>
  </si>
  <si>
    <t>中央図書館</t>
    <phoneticPr fontId="7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</si>
  <si>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7"/>
  </si>
  <si>
    <t>平成30年度</t>
    <rPh sb="0" eb="2">
      <t>ヘイセイ</t>
    </rPh>
    <rPh sb="4" eb="6">
      <t>ネンド</t>
    </rPh>
    <phoneticPr fontId="7"/>
  </si>
  <si>
    <t>未 整 理</t>
    <phoneticPr fontId="7"/>
  </si>
  <si>
    <t>ＡＶ資料</t>
  </si>
  <si>
    <t>紙 芝 居</t>
    <phoneticPr fontId="7"/>
  </si>
  <si>
    <t>漫　　画</t>
    <phoneticPr fontId="7"/>
  </si>
  <si>
    <t>絵　　本</t>
    <phoneticPr fontId="7"/>
  </si>
  <si>
    <t>雑　　誌</t>
    <phoneticPr fontId="7"/>
  </si>
  <si>
    <t>美術資料</t>
  </si>
  <si>
    <t>郷土資料</t>
  </si>
  <si>
    <t>文　　学</t>
    <phoneticPr fontId="7"/>
  </si>
  <si>
    <t>言　　語</t>
    <phoneticPr fontId="7"/>
  </si>
  <si>
    <t>芸　　術</t>
    <phoneticPr fontId="7"/>
  </si>
  <si>
    <t>産　　業</t>
    <phoneticPr fontId="7"/>
  </si>
  <si>
    <t>工　　学</t>
    <phoneticPr fontId="7"/>
  </si>
  <si>
    <t>自然科学</t>
  </si>
  <si>
    <t>社会科学</t>
  </si>
  <si>
    <t>哲　　学</t>
    <phoneticPr fontId="7"/>
  </si>
  <si>
    <t>総　　記</t>
    <phoneticPr fontId="7"/>
  </si>
  <si>
    <t>総　　数</t>
    <phoneticPr fontId="7"/>
  </si>
  <si>
    <t>各年度３．31現在</t>
    <rPh sb="0" eb="3">
      <t>カクネンド</t>
    </rPh>
    <rPh sb="7" eb="9">
      <t>ゲンザイ</t>
    </rPh>
    <phoneticPr fontId="7"/>
  </si>
  <si>
    <t>単位　冊</t>
    <rPh sb="0" eb="2">
      <t>タンイ</t>
    </rPh>
    <rPh sb="3" eb="4">
      <t>サツ</t>
    </rPh>
    <phoneticPr fontId="7"/>
  </si>
  <si>
    <t>12－４　図書館資料所蔵数</t>
    <rPh sb="10" eb="11">
      <t>ショ</t>
    </rPh>
    <rPh sb="11" eb="12">
      <t>ゾウ</t>
    </rPh>
    <phoneticPr fontId="7"/>
  </si>
  <si>
    <t>大河津地区図書室は令和５年３月31日で閉室しました。
資料　中央図書館　</t>
    <phoneticPr fontId="7"/>
  </si>
  <si>
    <t>取次所</t>
    <rPh sb="0" eb="2">
      <t>トリツギ</t>
    </rPh>
    <rPh sb="2" eb="3">
      <t>ジョ</t>
    </rPh>
    <phoneticPr fontId="7"/>
  </si>
  <si>
    <t>自動車文庫</t>
    <rPh sb="0" eb="3">
      <t>ジドウシャ</t>
    </rPh>
    <rPh sb="3" eb="5">
      <t>ブンコ</t>
    </rPh>
    <phoneticPr fontId="7"/>
  </si>
  <si>
    <t>栃尾地域図書館</t>
    <rPh sb="0" eb="2">
      <t>トチオ</t>
    </rPh>
    <rPh sb="2" eb="4">
      <t>チイキ</t>
    </rPh>
    <rPh sb="4" eb="7">
      <t>トショカン</t>
    </rPh>
    <phoneticPr fontId="10"/>
  </si>
  <si>
    <t>大河津地区図書室</t>
    <rPh sb="0" eb="3">
      <t>オオカワツ</t>
    </rPh>
    <rPh sb="3" eb="5">
      <t>チク</t>
    </rPh>
    <rPh sb="5" eb="8">
      <t>トショシツ</t>
    </rPh>
    <phoneticPr fontId="10"/>
  </si>
  <si>
    <t>寺泊地域図書館</t>
    <rPh sb="0" eb="1">
      <t>テラ</t>
    </rPh>
    <rPh sb="1" eb="2">
      <t>ト</t>
    </rPh>
    <rPh sb="2" eb="4">
      <t>チイキ</t>
    </rPh>
    <rPh sb="4" eb="7">
      <t>トショカン</t>
    </rPh>
    <phoneticPr fontId="10"/>
  </si>
  <si>
    <t>中之島地域図書館</t>
    <rPh sb="0" eb="3">
      <t>ナカノシマ</t>
    </rPh>
    <rPh sb="3" eb="5">
      <t>チイキ</t>
    </rPh>
    <rPh sb="5" eb="8">
      <t>トショカン</t>
    </rPh>
    <phoneticPr fontId="10"/>
  </si>
  <si>
    <t>西地域図書館</t>
  </si>
  <si>
    <t>中央図書館</t>
  </si>
  <si>
    <t>ＡＶ資料</t>
    <rPh sb="2" eb="4">
      <t>シリョウ</t>
    </rPh>
    <phoneticPr fontId="7"/>
  </si>
  <si>
    <t>.</t>
    <phoneticPr fontId="7"/>
  </si>
  <si>
    <t>12－５　図書館資料貸出数</t>
    <phoneticPr fontId="7"/>
  </si>
  <si>
    <t>資料　中央図書館</t>
  </si>
  <si>
    <t>　「小学校」に、「調べ学習」を「授業用図書」に変更しました。</t>
    <phoneticPr fontId="7"/>
  </si>
  <si>
    <t>１　令和３年度から、「中学校」及び「児童館」を追加しました。また、区分の名称について、「学校」を</t>
    <rPh sb="2" eb="4">
      <t>レイワ</t>
    </rPh>
    <rPh sb="5" eb="7">
      <t>ネンド</t>
    </rPh>
    <rPh sb="11" eb="14">
      <t>チュウガッコウ</t>
    </rPh>
    <rPh sb="15" eb="16">
      <t>オヨ</t>
    </rPh>
    <rPh sb="18" eb="21">
      <t>ジドウカン</t>
    </rPh>
    <rPh sb="23" eb="25">
      <t>ツイカ</t>
    </rPh>
    <phoneticPr fontId="7"/>
  </si>
  <si>
    <t>４</t>
  </si>
  <si>
    <t>冊</t>
    <rPh sb="0" eb="1">
      <t>サツ</t>
    </rPh>
    <phoneticPr fontId="7"/>
  </si>
  <si>
    <t>件</t>
    <rPh sb="0" eb="1">
      <t>ケン</t>
    </rPh>
    <phoneticPr fontId="7"/>
  </si>
  <si>
    <t>箇所</t>
    <phoneticPr fontId="7"/>
  </si>
  <si>
    <t>貸出数</t>
  </si>
  <si>
    <t>件　数</t>
    <rPh sb="0" eb="1">
      <t>ケン</t>
    </rPh>
    <rPh sb="2" eb="3">
      <t>スウ</t>
    </rPh>
    <phoneticPr fontId="7"/>
  </si>
  <si>
    <t>箇所数</t>
  </si>
  <si>
    <t>授業用図書</t>
    <rPh sb="0" eb="3">
      <t>ジュギョウヨウ</t>
    </rPh>
    <rPh sb="3" eb="5">
      <t>トショ</t>
    </rPh>
    <phoneticPr fontId="7"/>
  </si>
  <si>
    <t>保育園 ・ コミュ
ニティセンター他</t>
    <phoneticPr fontId="7"/>
  </si>
  <si>
    <t>児　童　館</t>
    <rPh sb="0" eb="1">
      <t>コ</t>
    </rPh>
    <rPh sb="2" eb="3">
      <t>ワラベ</t>
    </rPh>
    <rPh sb="4" eb="5">
      <t>カン</t>
    </rPh>
    <phoneticPr fontId="7"/>
  </si>
  <si>
    <t>年　　度</t>
    <phoneticPr fontId="7"/>
  </si>
  <si>
    <t>中　学　校</t>
    <rPh sb="0" eb="1">
      <t>ナカ</t>
    </rPh>
    <rPh sb="2" eb="3">
      <t>ガク</t>
    </rPh>
    <phoneticPr fontId="7"/>
  </si>
  <si>
    <t>小　学　校</t>
    <rPh sb="0" eb="1">
      <t>コ</t>
    </rPh>
    <rPh sb="2" eb="3">
      <t>ガク</t>
    </rPh>
    <phoneticPr fontId="7"/>
  </si>
  <si>
    <t>子育ての駅
ミニ図書館</t>
    <rPh sb="0" eb="2">
      <t>コソダ</t>
    </rPh>
    <rPh sb="4" eb="5">
      <t>エキ</t>
    </rPh>
    <phoneticPr fontId="7"/>
  </si>
  <si>
    <t>ブックスタート</t>
    <phoneticPr fontId="7"/>
  </si>
  <si>
    <t>自動車文庫</t>
  </si>
  <si>
    <t>12－６　自動車・団体文庫等配本箇所数及び貸出数</t>
    <phoneticPr fontId="7"/>
  </si>
  <si>
    <t>　資料　中央公民館</t>
    <rPh sb="1" eb="3">
      <t>シリョウ</t>
    </rPh>
    <rPh sb="4" eb="6">
      <t>チュウオウ</t>
    </rPh>
    <rPh sb="6" eb="9">
      <t>コウミンカン</t>
    </rPh>
    <phoneticPr fontId="10"/>
  </si>
  <si>
    <t>　　・高齢者・・・・高齢者の集まり</t>
    <rPh sb="3" eb="6">
      <t>コウレイシャ</t>
    </rPh>
    <rPh sb="10" eb="13">
      <t>コウレイシャ</t>
    </rPh>
    <rPh sb="14" eb="15">
      <t>アツ</t>
    </rPh>
    <phoneticPr fontId="10"/>
  </si>
  <si>
    <t>　　・成人・・・・・成人の集まり</t>
    <rPh sb="3" eb="5">
      <t>セイジン</t>
    </rPh>
    <rPh sb="10" eb="12">
      <t>セイジン</t>
    </rPh>
    <rPh sb="13" eb="14">
      <t>アツ</t>
    </rPh>
    <phoneticPr fontId="10"/>
  </si>
  <si>
    <t>　　・青年・・・・・高校生・大学生の集まり</t>
    <rPh sb="3" eb="5">
      <t>セイネン</t>
    </rPh>
    <rPh sb="10" eb="13">
      <t>コウコウセイ</t>
    </rPh>
    <rPh sb="14" eb="17">
      <t>ダイガクセイ</t>
    </rPh>
    <rPh sb="18" eb="19">
      <t>アツ</t>
    </rPh>
    <phoneticPr fontId="10"/>
  </si>
  <si>
    <t>　　・少年・・・・・小・中学生の集まり</t>
    <phoneticPr fontId="10"/>
  </si>
  <si>
    <t>　　・幼児・・・・・０歳～未就学児の集まり</t>
    <rPh sb="3" eb="5">
      <t>ヨウジ</t>
    </rPh>
    <rPh sb="11" eb="12">
      <t>サイ</t>
    </rPh>
    <rPh sb="13" eb="17">
      <t>ミシュウガクジ</t>
    </rPh>
    <rPh sb="18" eb="19">
      <t>アツ</t>
    </rPh>
    <phoneticPr fontId="10"/>
  </si>
  <si>
    <t>１　表中の区分内容は、下記のとおりです。</t>
    <rPh sb="2" eb="4">
      <t>ヒョウチュウ</t>
    </rPh>
    <rPh sb="5" eb="7">
      <t>クブン</t>
    </rPh>
    <rPh sb="7" eb="9">
      <t>ナイヨウ</t>
    </rPh>
    <rPh sb="11" eb="13">
      <t>カキ</t>
    </rPh>
    <phoneticPr fontId="10"/>
  </si>
  <si>
    <t>（人）</t>
    <rPh sb="1" eb="2">
      <t>ヒト</t>
    </rPh>
    <phoneticPr fontId="10"/>
  </si>
  <si>
    <t>人数</t>
    <rPh sb="0" eb="2">
      <t>ニンズウ</t>
    </rPh>
    <phoneticPr fontId="10"/>
  </si>
  <si>
    <t>（件）</t>
    <rPh sb="1" eb="2">
      <t>ケン</t>
    </rPh>
    <phoneticPr fontId="10"/>
  </si>
  <si>
    <t>件数</t>
    <rPh sb="0" eb="2">
      <t>ケンスウ</t>
    </rPh>
    <phoneticPr fontId="10"/>
  </si>
  <si>
    <t>令和６年</t>
    <rPh sb="0" eb="2">
      <t>レイワ</t>
    </rPh>
    <rPh sb="3" eb="4">
      <t>ネン</t>
    </rPh>
    <phoneticPr fontId="10"/>
  </si>
  <si>
    <t>令和５年</t>
    <rPh sb="0" eb="2">
      <t>レイワ</t>
    </rPh>
    <rPh sb="3" eb="4">
      <t>ネン</t>
    </rPh>
    <phoneticPr fontId="10"/>
  </si>
  <si>
    <t>４</t>
    <phoneticPr fontId="10"/>
  </si>
  <si>
    <t>令和元年度</t>
    <rPh sb="0" eb="2">
      <t>レイワ</t>
    </rPh>
    <rPh sb="2" eb="4">
      <t>ガンネン</t>
    </rPh>
    <rPh sb="4" eb="5">
      <t>ド</t>
    </rPh>
    <phoneticPr fontId="10"/>
  </si>
  <si>
    <t>他　課</t>
    <rPh sb="0" eb="1">
      <t>タ</t>
    </rPh>
    <rPh sb="2" eb="3">
      <t>カ</t>
    </rPh>
    <phoneticPr fontId="10"/>
  </si>
  <si>
    <t>公民館</t>
    <rPh sb="0" eb="3">
      <t>コウミンカン</t>
    </rPh>
    <phoneticPr fontId="10"/>
  </si>
  <si>
    <t>計</t>
    <rPh sb="0" eb="1">
      <t>ケイ</t>
    </rPh>
    <phoneticPr fontId="10"/>
  </si>
  <si>
    <t>高齢者</t>
    <rPh sb="0" eb="3">
      <t>コウレイシャ</t>
    </rPh>
    <phoneticPr fontId="10"/>
  </si>
  <si>
    <t>成　人</t>
    <rPh sb="0" eb="1">
      <t>セイ</t>
    </rPh>
    <rPh sb="2" eb="3">
      <t>ヒト</t>
    </rPh>
    <phoneticPr fontId="10"/>
  </si>
  <si>
    <t>青　年</t>
    <rPh sb="0" eb="1">
      <t>アオ</t>
    </rPh>
    <rPh sb="2" eb="3">
      <t>ネン</t>
    </rPh>
    <phoneticPr fontId="10"/>
  </si>
  <si>
    <t>少　年</t>
    <rPh sb="0" eb="1">
      <t>ショウ</t>
    </rPh>
    <rPh sb="2" eb="3">
      <t>ネン</t>
    </rPh>
    <phoneticPr fontId="10"/>
  </si>
  <si>
    <t>幼　児</t>
    <rPh sb="0" eb="1">
      <t>ヨウ</t>
    </rPh>
    <rPh sb="2" eb="3">
      <t>コ</t>
    </rPh>
    <phoneticPr fontId="10"/>
  </si>
  <si>
    <t>一般利用</t>
    <rPh sb="0" eb="2">
      <t>イッパン</t>
    </rPh>
    <rPh sb="2" eb="4">
      <t>リヨウ</t>
    </rPh>
    <phoneticPr fontId="10"/>
  </si>
  <si>
    <t>総　数</t>
    <rPh sb="0" eb="1">
      <t>ソウ</t>
    </rPh>
    <rPh sb="2" eb="3">
      <t>スウ</t>
    </rPh>
    <phoneticPr fontId="10"/>
  </si>
  <si>
    <t>区　　分</t>
    <rPh sb="0" eb="1">
      <t>ク</t>
    </rPh>
    <rPh sb="3" eb="4">
      <t>フン</t>
    </rPh>
    <phoneticPr fontId="10"/>
  </si>
  <si>
    <t>12－７　中央公民館利用状況</t>
    <rPh sb="5" eb="7">
      <t>チュウオウ</t>
    </rPh>
    <rPh sb="7" eb="10">
      <t>コウミンカン</t>
    </rPh>
    <rPh sb="10" eb="12">
      <t>リヨウ</t>
    </rPh>
    <rPh sb="12" eb="14">
      <t>ジョウキョウ</t>
    </rPh>
    <phoneticPr fontId="10"/>
  </si>
  <si>
    <t>４　令和４年３月31日で閉館しました。</t>
    <rPh sb="2" eb="4">
      <t>レイワ</t>
    </rPh>
    <rPh sb="5" eb="6">
      <t>ネン</t>
    </rPh>
    <rPh sb="7" eb="8">
      <t>ガツ</t>
    </rPh>
    <rPh sb="10" eb="11">
      <t>ニチ</t>
    </rPh>
    <rPh sb="12" eb="14">
      <t>ヘイカン</t>
    </rPh>
    <phoneticPr fontId="10"/>
  </si>
  <si>
    <t>３　令和２年及び３年は、新型コロナウイルス感染症の拡大を受け、臨時休館した期間があります。</t>
    <rPh sb="6" eb="7">
      <t>オヨ</t>
    </rPh>
    <rPh sb="9" eb="10">
      <t>ネン</t>
    </rPh>
    <phoneticPr fontId="10"/>
  </si>
  <si>
    <t>２　令和元年度から「女性」区分を廃止しました。</t>
    <rPh sb="2" eb="4">
      <t>レイワ</t>
    </rPh>
    <rPh sb="4" eb="6">
      <t>ガンネン</t>
    </rPh>
    <rPh sb="6" eb="7">
      <t>ド</t>
    </rPh>
    <rPh sb="10" eb="12">
      <t>ジョセイ</t>
    </rPh>
    <rPh sb="13" eb="15">
      <t>クブン</t>
    </rPh>
    <rPh sb="16" eb="18">
      <t>ハイシ</t>
    </rPh>
    <phoneticPr fontId="10"/>
  </si>
  <si>
    <t>　　・その他・・・・上記に分類できない集まり</t>
    <rPh sb="5" eb="6">
      <t>タ</t>
    </rPh>
    <rPh sb="10" eb="12">
      <t>ジョウキ</t>
    </rPh>
    <rPh sb="13" eb="15">
      <t>ブンルイ</t>
    </rPh>
    <rPh sb="19" eb="20">
      <t>アツ</t>
    </rPh>
    <phoneticPr fontId="10"/>
  </si>
  <si>
    <t>　　・女性・・・・・女性のみの集まり</t>
    <rPh sb="3" eb="5">
      <t>ジョセイ</t>
    </rPh>
    <rPh sb="10" eb="12">
      <t>ジョセイ</t>
    </rPh>
    <rPh sb="15" eb="16">
      <t>アツ</t>
    </rPh>
    <phoneticPr fontId="10"/>
  </si>
  <si>
    <t>平成29年度</t>
    <rPh sb="0" eb="2">
      <t>ヘイセイ</t>
    </rPh>
    <rPh sb="4" eb="6">
      <t>ネンド</t>
    </rPh>
    <phoneticPr fontId="10"/>
  </si>
  <si>
    <t>他課</t>
    <rPh sb="0" eb="1">
      <t>タ</t>
    </rPh>
    <rPh sb="1" eb="2">
      <t>カ</t>
    </rPh>
    <phoneticPr fontId="10"/>
  </si>
  <si>
    <t>その他</t>
    <rPh sb="2" eb="3">
      <t>タ</t>
    </rPh>
    <phoneticPr fontId="10"/>
  </si>
  <si>
    <t>女性</t>
    <rPh sb="0" eb="2">
      <t>ジョセイ</t>
    </rPh>
    <phoneticPr fontId="10"/>
  </si>
  <si>
    <t>成人</t>
    <rPh sb="0" eb="2">
      <t>セイジン</t>
    </rPh>
    <phoneticPr fontId="10"/>
  </si>
  <si>
    <t>青年</t>
    <rPh sb="0" eb="2">
      <t>セイネン</t>
    </rPh>
    <phoneticPr fontId="10"/>
  </si>
  <si>
    <t>少年</t>
    <rPh sb="0" eb="2">
      <t>ショウネン</t>
    </rPh>
    <phoneticPr fontId="10"/>
  </si>
  <si>
    <t>12－８  中之島公民館利用状況</t>
    <rPh sb="6" eb="9">
      <t>ナカノシマ</t>
    </rPh>
    <rPh sb="9" eb="12">
      <t>コウミンカン</t>
    </rPh>
    <rPh sb="12" eb="14">
      <t>リヨウ</t>
    </rPh>
    <rPh sb="14" eb="16">
      <t>ジョウキョウ</t>
    </rPh>
    <phoneticPr fontId="10"/>
  </si>
  <si>
    <t>４　令和４年３月31日で川口コミュニティセンターと合併のため閉館しました。</t>
    <rPh sb="2" eb="4">
      <t>レイワ</t>
    </rPh>
    <rPh sb="5" eb="6">
      <t>ネン</t>
    </rPh>
    <rPh sb="7" eb="8">
      <t>ガツ</t>
    </rPh>
    <rPh sb="10" eb="11">
      <t>ニチ</t>
    </rPh>
    <rPh sb="12" eb="14">
      <t>カワグチ</t>
    </rPh>
    <rPh sb="25" eb="27">
      <t>ガッペイ</t>
    </rPh>
    <rPh sb="30" eb="32">
      <t>ヘイカン</t>
    </rPh>
    <phoneticPr fontId="10"/>
  </si>
  <si>
    <t>　　・高齢者・・・・高齢者の集まり</t>
    <rPh sb="3" eb="6">
      <t>コウレイシャ</t>
    </rPh>
    <rPh sb="10" eb="13">
      <t>コウレイシャ</t>
    </rPh>
    <phoneticPr fontId="10"/>
  </si>
  <si>
    <t>－</t>
  </si>
  <si>
    <t>令和４年</t>
    <rPh sb="0" eb="2">
      <t>レイワ</t>
    </rPh>
    <rPh sb="3" eb="4">
      <t>ネン</t>
    </rPh>
    <phoneticPr fontId="10"/>
  </si>
  <si>
    <t>平成30年度</t>
    <rPh sb="0" eb="2">
      <t>ヘイセイ</t>
    </rPh>
    <rPh sb="4" eb="6">
      <t>ネンド</t>
    </rPh>
    <phoneticPr fontId="10"/>
  </si>
  <si>
    <t>女　性</t>
    <rPh sb="0" eb="1">
      <t>オンナ</t>
    </rPh>
    <rPh sb="2" eb="3">
      <t>セイ</t>
    </rPh>
    <phoneticPr fontId="10"/>
  </si>
  <si>
    <t>12－９  川口公民館利用状況</t>
    <rPh sb="6" eb="8">
      <t>カワグチ</t>
    </rPh>
    <rPh sb="8" eb="11">
      <t>コウミンカン</t>
    </rPh>
    <rPh sb="11" eb="13">
      <t>リヨウ</t>
    </rPh>
    <rPh sb="13" eb="15">
      <t>ジョウキョウ</t>
    </rPh>
    <phoneticPr fontId="10"/>
  </si>
  <si>
    <t>資料　科学博物館</t>
    <rPh sb="0" eb="2">
      <t>シリョウ</t>
    </rPh>
    <rPh sb="3" eb="8">
      <t>カガクハクブツカン</t>
    </rPh>
    <phoneticPr fontId="7"/>
  </si>
  <si>
    <t>２　令和４年７月から11月まで、改修工事のため休館しました。</t>
    <rPh sb="7" eb="8">
      <t>ガツ</t>
    </rPh>
    <rPh sb="12" eb="13">
      <t>ガツ</t>
    </rPh>
    <rPh sb="16" eb="18">
      <t>カイシュウ</t>
    </rPh>
    <rPh sb="18" eb="20">
      <t>コウジ</t>
    </rPh>
    <rPh sb="23" eb="25">
      <t>キュウカン</t>
    </rPh>
    <phoneticPr fontId="10"/>
  </si>
  <si>
    <t>１　令和２年及び３年は、新型コロナウイルス感染症の拡大を受け、臨時休館した期間があります。</t>
    <rPh sb="6" eb="7">
      <t>オヨ</t>
    </rPh>
    <rPh sb="9" eb="10">
      <t>ネン</t>
    </rPh>
    <phoneticPr fontId="10"/>
  </si>
  <si>
    <t>－</t>
    <phoneticPr fontId="10"/>
  </si>
  <si>
    <t>４月</t>
    <rPh sb="1" eb="2">
      <t>ツキ</t>
    </rPh>
    <phoneticPr fontId="10"/>
  </si>
  <si>
    <t>団　　　　体</t>
    <phoneticPr fontId="7"/>
  </si>
  <si>
    <t>個　　　人</t>
    <phoneticPr fontId="7"/>
  </si>
  <si>
    <t>単位　人</t>
    <rPh sb="0" eb="2">
      <t>タンイ</t>
    </rPh>
    <rPh sb="3" eb="4">
      <t>ヒト</t>
    </rPh>
    <phoneticPr fontId="10"/>
  </si>
  <si>
    <t>12－16  小国民俗資料館利用状況</t>
    <rPh sb="7" eb="9">
      <t>オグニ</t>
    </rPh>
    <rPh sb="9" eb="11">
      <t>ミンゾク</t>
    </rPh>
    <rPh sb="11" eb="14">
      <t>シリョウカン</t>
    </rPh>
    <rPh sb="14" eb="16">
      <t>リヨウ</t>
    </rPh>
    <rPh sb="16" eb="18">
      <t>ジョウキョウ</t>
    </rPh>
    <phoneticPr fontId="7"/>
  </si>
  <si>
    <t>令和２年及び３年は、新型コロナウイルス感染症の拡大を受け、臨時休館した期間があります。</t>
    <rPh sb="4" eb="5">
      <t>オヨ</t>
    </rPh>
    <rPh sb="7" eb="8">
      <t>ネン</t>
    </rPh>
    <rPh sb="10" eb="12">
      <t>シンガタ</t>
    </rPh>
    <phoneticPr fontId="10"/>
  </si>
  <si>
    <t>２</t>
  </si>
  <si>
    <t>小　　　人
（小・中学生）</t>
    <rPh sb="0" eb="1">
      <t>ショウ</t>
    </rPh>
    <rPh sb="4" eb="5">
      <t>ジン</t>
    </rPh>
    <rPh sb="7" eb="8">
      <t>ショウ</t>
    </rPh>
    <rPh sb="9" eb="12">
      <t>チュウガクセイ</t>
    </rPh>
    <phoneticPr fontId="7"/>
  </si>
  <si>
    <t>大　　　人
（高校生以上）</t>
    <phoneticPr fontId="7"/>
  </si>
  <si>
    <t>大  　　人
（高校生以上）</t>
    <rPh sb="8" eb="11">
      <t>コウコウセイ</t>
    </rPh>
    <rPh sb="11" eb="13">
      <t>イジョウ</t>
    </rPh>
    <phoneticPr fontId="7"/>
  </si>
  <si>
    <t>団　　　体</t>
    <phoneticPr fontId="7"/>
  </si>
  <si>
    <t>総　数</t>
    <phoneticPr fontId="7"/>
  </si>
  <si>
    <t>12－15  重要文化財旧長谷川家住宅入館者数</t>
    <rPh sb="7" eb="9">
      <t>ジュウヨウ</t>
    </rPh>
    <rPh sb="9" eb="12">
      <t>ブンカザイ</t>
    </rPh>
    <rPh sb="12" eb="13">
      <t>キュウ</t>
    </rPh>
    <rPh sb="13" eb="16">
      <t>ハセガワ</t>
    </rPh>
    <rPh sb="16" eb="17">
      <t>イエ</t>
    </rPh>
    <rPh sb="17" eb="19">
      <t>ジュウタク</t>
    </rPh>
    <rPh sb="19" eb="22">
      <t>ニュウカンシャ</t>
    </rPh>
    <rPh sb="22" eb="23">
      <t>カズ</t>
    </rPh>
    <phoneticPr fontId="7"/>
  </si>
  <si>
    <t>資料　科学博物館（郷土史料館）</t>
    <rPh sb="0" eb="2">
      <t>シリョウ</t>
    </rPh>
    <rPh sb="3" eb="5">
      <t>カガク</t>
    </rPh>
    <rPh sb="5" eb="8">
      <t>ハクブツカン</t>
    </rPh>
    <rPh sb="9" eb="11">
      <t>キョウド</t>
    </rPh>
    <rPh sb="11" eb="14">
      <t>シリョウカン</t>
    </rPh>
    <phoneticPr fontId="7"/>
  </si>
  <si>
    <t>令和５年度　臨時休館なし</t>
    <rPh sb="0" eb="2">
      <t>レイワ</t>
    </rPh>
    <rPh sb="3" eb="5">
      <t>ネンド</t>
    </rPh>
    <rPh sb="6" eb="8">
      <t>リンジ</t>
    </rPh>
    <rPh sb="8" eb="10">
      <t>キュウカン</t>
    </rPh>
    <phoneticPr fontId="7"/>
  </si>
  <si>
    <t>令和４年度　12月20日（火）～12月25日（日）  大雪による休館</t>
    <rPh sb="0" eb="2">
      <t>レイワ</t>
    </rPh>
    <rPh sb="3" eb="5">
      <t>ネンド</t>
    </rPh>
    <rPh sb="8" eb="9">
      <t>ガツ</t>
    </rPh>
    <rPh sb="11" eb="12">
      <t>ニチ</t>
    </rPh>
    <rPh sb="13" eb="14">
      <t>カ</t>
    </rPh>
    <rPh sb="18" eb="19">
      <t>ガツ</t>
    </rPh>
    <rPh sb="21" eb="22">
      <t>ニチ</t>
    </rPh>
    <rPh sb="23" eb="24">
      <t>ニチ</t>
    </rPh>
    <rPh sb="27" eb="29">
      <t>オオユキ</t>
    </rPh>
    <rPh sb="32" eb="34">
      <t>キュウカン</t>
    </rPh>
    <phoneticPr fontId="7"/>
  </si>
  <si>
    <t>　　　　　　９月３日（金）～９月16日（木）  コロナによる休館</t>
    <rPh sb="30" eb="32">
      <t>キュウカン</t>
    </rPh>
    <phoneticPr fontId="7"/>
  </si>
  <si>
    <t>令和３年度　５月15日（土）～６月13日（日）  コロナによる休館</t>
    <rPh sb="0" eb="2">
      <t>レイワ</t>
    </rPh>
    <rPh sb="3" eb="5">
      <t>ネンド</t>
    </rPh>
    <rPh sb="31" eb="33">
      <t>キュウカン</t>
    </rPh>
    <phoneticPr fontId="7"/>
  </si>
  <si>
    <t>令和２年度　４月22日（水）～５月６日（水）  コロナによる休館</t>
    <rPh sb="0" eb="2">
      <t>レイワ</t>
    </rPh>
    <rPh sb="30" eb="32">
      <t>キュウカン</t>
    </rPh>
    <phoneticPr fontId="21"/>
  </si>
  <si>
    <t>臨時休館日</t>
    <rPh sb="0" eb="2">
      <t>リンジ</t>
    </rPh>
    <rPh sb="2" eb="5">
      <t>キュウカンビ</t>
    </rPh>
    <phoneticPr fontId="21"/>
  </si>
  <si>
    <t>子　供</t>
    <phoneticPr fontId="7"/>
  </si>
  <si>
    <t>大　人</t>
    <phoneticPr fontId="7"/>
  </si>
  <si>
    <t>団　　体</t>
    <phoneticPr fontId="7"/>
  </si>
  <si>
    <t>個　　人</t>
    <phoneticPr fontId="7"/>
  </si>
  <si>
    <t>12－14  郷土史料館入館者数</t>
    <phoneticPr fontId="7"/>
  </si>
  <si>
    <t>資料　庶務課</t>
    <rPh sb="0" eb="2">
      <t>シリョウ</t>
    </rPh>
    <rPh sb="3" eb="6">
      <t>ショムカ</t>
    </rPh>
    <phoneticPr fontId="7"/>
  </si>
  <si>
    <t>令和２年及び３年は、新型コロナウイルス感染症の拡大を受け、臨時休館した期間があります。</t>
    <rPh sb="4" eb="5">
      <t>オヨ</t>
    </rPh>
    <rPh sb="7" eb="8">
      <t>ネン</t>
    </rPh>
    <phoneticPr fontId="10"/>
  </si>
  <si>
    <t>１月</t>
    <rPh sb="1" eb="2">
      <t>ガツ</t>
    </rPh>
    <phoneticPr fontId="7"/>
  </si>
  <si>
    <t>４月</t>
    <rPh sb="1" eb="2">
      <t>ガツ</t>
    </rPh>
    <phoneticPr fontId="7"/>
  </si>
  <si>
    <t>入館者数</t>
    <rPh sb="0" eb="3">
      <t>ニュウカンシャ</t>
    </rPh>
    <rPh sb="3" eb="4">
      <t>スウ</t>
    </rPh>
    <phoneticPr fontId="7"/>
  </si>
  <si>
    <t>単位　人</t>
    <rPh sb="0" eb="2">
      <t>タンイ</t>
    </rPh>
    <rPh sb="3" eb="4">
      <t>ヒト</t>
    </rPh>
    <phoneticPr fontId="7"/>
  </si>
  <si>
    <t>12－13  戦災資料館入館者数</t>
    <rPh sb="7" eb="9">
      <t>センサイ</t>
    </rPh>
    <rPh sb="9" eb="12">
      <t>シリョウカン</t>
    </rPh>
    <rPh sb="12" eb="15">
      <t>ニュウカンシャ</t>
    </rPh>
    <rPh sb="15" eb="16">
      <t>スウ</t>
    </rPh>
    <phoneticPr fontId="7"/>
  </si>
  <si>
    <t>資料　北部地域事務所</t>
    <rPh sb="0" eb="2">
      <t>シリョウ</t>
    </rPh>
    <rPh sb="3" eb="10">
      <t>ホクブチイキジムショ</t>
    </rPh>
    <phoneticPr fontId="7"/>
  </si>
  <si>
    <t>令和５年度は改修工事のため、使用できなかった期間があります。</t>
    <rPh sb="4" eb="5">
      <t>ド</t>
    </rPh>
    <rPh sb="6" eb="8">
      <t>カイシュウ</t>
    </rPh>
    <rPh sb="8" eb="10">
      <t>コウジ</t>
    </rPh>
    <rPh sb="14" eb="16">
      <t>シヨウ</t>
    </rPh>
    <rPh sb="22" eb="24">
      <t>キカン</t>
    </rPh>
    <phoneticPr fontId="10"/>
  </si>
  <si>
    <t>９</t>
  </si>
  <si>
    <t>８</t>
  </si>
  <si>
    <t>７</t>
  </si>
  <si>
    <t>小研修室</t>
    <rPh sb="0" eb="4">
      <t>ショウケンシュウシツ</t>
    </rPh>
    <phoneticPr fontId="7"/>
  </si>
  <si>
    <t>会 議 室</t>
    <rPh sb="0" eb="1">
      <t>カイ</t>
    </rPh>
    <rPh sb="2" eb="3">
      <t>ギ</t>
    </rPh>
    <rPh sb="4" eb="5">
      <t>シツ</t>
    </rPh>
    <phoneticPr fontId="7"/>
  </si>
  <si>
    <t>美 　 術
工 芸 室</t>
    <rPh sb="0" eb="1">
      <t>ビ</t>
    </rPh>
    <rPh sb="4" eb="5">
      <t>ジュツ</t>
    </rPh>
    <rPh sb="6" eb="7">
      <t>コウ</t>
    </rPh>
    <rPh sb="8" eb="9">
      <t>ゲイ</t>
    </rPh>
    <rPh sb="10" eb="11">
      <t>シツ</t>
    </rPh>
    <phoneticPr fontId="7"/>
  </si>
  <si>
    <t>茶 　 道
華 道 室</t>
    <rPh sb="0" eb="1">
      <t>チャ</t>
    </rPh>
    <rPh sb="4" eb="5">
      <t>ミチ</t>
    </rPh>
    <rPh sb="6" eb="7">
      <t>ハナ</t>
    </rPh>
    <rPh sb="8" eb="9">
      <t>ミチ</t>
    </rPh>
    <rPh sb="10" eb="11">
      <t>シツ</t>
    </rPh>
    <phoneticPr fontId="7"/>
  </si>
  <si>
    <t>大研修室</t>
    <rPh sb="0" eb="4">
      <t>ダイケンシュウシツ</t>
    </rPh>
    <phoneticPr fontId="7"/>
  </si>
  <si>
    <t>調 　 理
実 習 室</t>
    <rPh sb="0" eb="1">
      <t>チョウ</t>
    </rPh>
    <rPh sb="4" eb="5">
      <t>オサム</t>
    </rPh>
    <rPh sb="6" eb="7">
      <t>ミノル</t>
    </rPh>
    <rPh sb="8" eb="9">
      <t>シュウ</t>
    </rPh>
    <rPh sb="10" eb="11">
      <t>シツ</t>
    </rPh>
    <phoneticPr fontId="7"/>
  </si>
  <si>
    <t>和 　 室
研 修 室</t>
    <rPh sb="0" eb="1">
      <t>ワ</t>
    </rPh>
    <rPh sb="4" eb="5">
      <t>シツ</t>
    </rPh>
    <rPh sb="6" eb="7">
      <t>ケン</t>
    </rPh>
    <rPh sb="8" eb="9">
      <t>オサム</t>
    </rPh>
    <rPh sb="10" eb="11">
      <t>シツ</t>
    </rPh>
    <phoneticPr fontId="7"/>
  </si>
  <si>
    <t>多 目 的
ホ ー ル</t>
    <rPh sb="0" eb="1">
      <t>タ</t>
    </rPh>
    <rPh sb="2" eb="3">
      <t>メ</t>
    </rPh>
    <rPh sb="4" eb="5">
      <t>マト</t>
    </rPh>
    <phoneticPr fontId="7"/>
  </si>
  <si>
    <t>総　　数</t>
    <rPh sb="0" eb="1">
      <t>フサ</t>
    </rPh>
    <rPh sb="3" eb="4">
      <t>カズ</t>
    </rPh>
    <phoneticPr fontId="7"/>
  </si>
  <si>
    <t xml:space="preserve">12－12　寺泊文化センター利用状況 </t>
    <rPh sb="6" eb="7">
      <t>テラ</t>
    </rPh>
    <rPh sb="7" eb="8">
      <t>ハク</t>
    </rPh>
    <phoneticPr fontId="7"/>
  </si>
  <si>
    <t>資料　中央図書館</t>
    <rPh sb="3" eb="5">
      <t>チュウオウ</t>
    </rPh>
    <rPh sb="5" eb="8">
      <t>トショカン</t>
    </rPh>
    <phoneticPr fontId="7"/>
  </si>
  <si>
    <t>１　子供は、幼児を含んだ人数です。</t>
    <rPh sb="2" eb="4">
      <t>コドモ</t>
    </rPh>
    <rPh sb="6" eb="8">
      <t>ヨウジ</t>
    </rPh>
    <rPh sb="9" eb="10">
      <t>フク</t>
    </rPh>
    <rPh sb="12" eb="14">
      <t>ニンズウ</t>
    </rPh>
    <phoneticPr fontId="7"/>
  </si>
  <si>
    <t>子供</t>
    <phoneticPr fontId="7"/>
  </si>
  <si>
    <t>大学・高校</t>
    <rPh sb="0" eb="1">
      <t>ダイ</t>
    </rPh>
    <rPh sb="1" eb="2">
      <t>ガク</t>
    </rPh>
    <rPh sb="3" eb="5">
      <t>コウコウ</t>
    </rPh>
    <phoneticPr fontId="10"/>
  </si>
  <si>
    <t>大人</t>
    <phoneticPr fontId="7"/>
  </si>
  <si>
    <t>団体</t>
    <phoneticPr fontId="7"/>
  </si>
  <si>
    <t>個人</t>
    <phoneticPr fontId="7"/>
  </si>
  <si>
    <t>施設利用者</t>
    <rPh sb="0" eb="2">
      <t>シセツ</t>
    </rPh>
    <rPh sb="2" eb="5">
      <t>リヨウシャ</t>
    </rPh>
    <phoneticPr fontId="10"/>
  </si>
  <si>
    <t>展覧会入館者</t>
    <rPh sb="0" eb="3">
      <t>テンランカイ</t>
    </rPh>
    <rPh sb="3" eb="6">
      <t>ニュウカンシャ</t>
    </rPh>
    <phoneticPr fontId="10"/>
  </si>
  <si>
    <t>12－20  栃尾美術館利用状況</t>
    <rPh sb="7" eb="9">
      <t>トチオ</t>
    </rPh>
    <rPh sb="9" eb="12">
      <t>ビジュツカン</t>
    </rPh>
    <rPh sb="12" eb="14">
      <t>リヨウ</t>
    </rPh>
    <rPh sb="14" eb="16">
      <t>ジョウキョウ</t>
    </rPh>
    <phoneticPr fontId="7"/>
  </si>
  <si>
    <t>資料　中之島支所地域振興・市民生活課</t>
    <rPh sb="0" eb="2">
      <t>シリョウ</t>
    </rPh>
    <rPh sb="3" eb="6">
      <t>ナカノシマ</t>
    </rPh>
    <rPh sb="6" eb="8">
      <t>シショ</t>
    </rPh>
    <rPh sb="8" eb="10">
      <t>チイキ</t>
    </rPh>
    <rPh sb="10" eb="12">
      <t>シンコウ</t>
    </rPh>
    <rPh sb="13" eb="15">
      <t>シミン</t>
    </rPh>
    <rPh sb="15" eb="17">
      <t>セイカツ</t>
    </rPh>
    <rPh sb="17" eb="18">
      <t>カ</t>
    </rPh>
    <phoneticPr fontId="7"/>
  </si>
  <si>
    <t>利　用　者　数</t>
    <rPh sb="0" eb="1">
      <t>リ</t>
    </rPh>
    <rPh sb="2" eb="3">
      <t>ヨウ</t>
    </rPh>
    <rPh sb="4" eb="5">
      <t>シャ</t>
    </rPh>
    <rPh sb="6" eb="7">
      <t>スウ</t>
    </rPh>
    <phoneticPr fontId="7"/>
  </si>
  <si>
    <t>12－19  大竹邸記念館利用者数</t>
    <rPh sb="7" eb="9">
      <t>オオタケ</t>
    </rPh>
    <rPh sb="9" eb="10">
      <t>テイ</t>
    </rPh>
    <rPh sb="10" eb="12">
      <t>キネン</t>
    </rPh>
    <rPh sb="12" eb="13">
      <t>カン</t>
    </rPh>
    <rPh sb="13" eb="16">
      <t>リヨウシャ</t>
    </rPh>
    <rPh sb="16" eb="17">
      <t>スウ</t>
    </rPh>
    <phoneticPr fontId="7"/>
  </si>
  <si>
    <t>２　令和４年３月31日で閉館しました。</t>
    <rPh sb="2" eb="4">
      <t>レイワ</t>
    </rPh>
    <rPh sb="5" eb="6">
      <t>ネン</t>
    </rPh>
    <rPh sb="7" eb="8">
      <t>ガツ</t>
    </rPh>
    <rPh sb="10" eb="11">
      <t>ニチ</t>
    </rPh>
    <rPh sb="12" eb="14">
      <t>ヘイカン</t>
    </rPh>
    <phoneticPr fontId="7"/>
  </si>
  <si>
    <t>平成29年度</t>
    <rPh sb="0" eb="2">
      <t>ヘイセイ</t>
    </rPh>
    <rPh sb="4" eb="6">
      <t>ネンド</t>
    </rPh>
    <phoneticPr fontId="7"/>
  </si>
  <si>
    <t>人</t>
    <rPh sb="0" eb="1">
      <t>ヒト</t>
    </rPh>
    <phoneticPr fontId="7"/>
  </si>
  <si>
    <t>回</t>
    <rPh sb="0" eb="1">
      <t>カイ</t>
    </rPh>
    <phoneticPr fontId="7"/>
  </si>
  <si>
    <t>人数</t>
    <rPh sb="0" eb="2">
      <t>ニンズウ</t>
    </rPh>
    <phoneticPr fontId="7"/>
  </si>
  <si>
    <t>回数</t>
    <rPh sb="0" eb="2">
      <t>カイスウ</t>
    </rPh>
    <phoneticPr fontId="7"/>
  </si>
  <si>
    <t>大会議室</t>
  </si>
  <si>
    <t>和室会議室</t>
  </si>
  <si>
    <t>学習室</t>
  </si>
  <si>
    <t>第２研修室</t>
  </si>
  <si>
    <t>第１研修室</t>
    <rPh sb="0" eb="1">
      <t>ダイ</t>
    </rPh>
    <rPh sb="2" eb="5">
      <t>ケンシュウシツ</t>
    </rPh>
    <phoneticPr fontId="7"/>
  </si>
  <si>
    <t>総  数</t>
  </si>
  <si>
    <t>年　　度</t>
    <rPh sb="0" eb="1">
      <t>ネン</t>
    </rPh>
    <rPh sb="3" eb="4">
      <t>ド</t>
    </rPh>
    <phoneticPr fontId="7"/>
  </si>
  <si>
    <t xml:space="preserve">12－11　栃尾文化センター利用状況 </t>
    <rPh sb="6" eb="7">
      <t>トチ</t>
    </rPh>
    <rPh sb="7" eb="8">
      <t>オ</t>
    </rPh>
    <phoneticPr fontId="7"/>
  </si>
  <si>
    <t>資料　科学博物館</t>
    <phoneticPr fontId="7"/>
  </si>
  <si>
    <t>令和３年度は、新型コロナウイルス感染症の拡大を受け、臨時休館した期間があります。</t>
    <rPh sb="0" eb="2">
      <t>レイワ</t>
    </rPh>
    <rPh sb="3" eb="5">
      <t>ネンド</t>
    </rPh>
    <phoneticPr fontId="10"/>
  </si>
  <si>
    <t>団        体</t>
    <phoneticPr fontId="7"/>
  </si>
  <si>
    <t>個    人</t>
    <phoneticPr fontId="7"/>
  </si>
  <si>
    <t>12－18  与板歴史民俗資料館利用状況</t>
    <rPh sb="7" eb="9">
      <t>ヨイタ</t>
    </rPh>
    <rPh sb="9" eb="11">
      <t>レキシ</t>
    </rPh>
    <rPh sb="11" eb="13">
      <t>ミンゾク</t>
    </rPh>
    <rPh sb="13" eb="16">
      <t>シリョウカン</t>
    </rPh>
    <rPh sb="16" eb="18">
      <t>リヨウ</t>
    </rPh>
    <rPh sb="18" eb="20">
      <t>ジョウキョウ</t>
    </rPh>
    <phoneticPr fontId="7"/>
  </si>
  <si>
    <t>資料　科学博物館</t>
    <rPh sb="3" eb="8">
      <t>カガクハクブツカン</t>
    </rPh>
    <phoneticPr fontId="10"/>
  </si>
  <si>
    <t>12</t>
  </si>
  <si>
    <t>11</t>
  </si>
  <si>
    <t>10</t>
  </si>
  <si>
    <t>就学前の者</t>
    <rPh sb="0" eb="5">
      <t>シュウガクマエノモノ</t>
    </rPh>
    <phoneticPr fontId="10"/>
  </si>
  <si>
    <t>小・中学生</t>
    <rPh sb="0" eb="1">
      <t>ショウ</t>
    </rPh>
    <rPh sb="2" eb="5">
      <t>チュウガクセイ</t>
    </rPh>
    <phoneticPr fontId="7"/>
  </si>
  <si>
    <t>大　　　人</t>
    <rPh sb="0" eb="1">
      <t>ダイ</t>
    </rPh>
    <rPh sb="4" eb="5">
      <t>ヒト</t>
    </rPh>
    <phoneticPr fontId="7"/>
  </si>
  <si>
    <t>大　　人</t>
    <phoneticPr fontId="7"/>
  </si>
  <si>
    <t>個　　　　人</t>
    <phoneticPr fontId="7"/>
  </si>
  <si>
    <t>単位　人</t>
  </si>
  <si>
    <t>12－17  三島郷土資料館利用状況</t>
    <rPh sb="7" eb="9">
      <t>ミシマ</t>
    </rPh>
    <rPh sb="11" eb="14">
      <t>シリョウカン</t>
    </rPh>
    <rPh sb="14" eb="16">
      <t>リヨウ</t>
    </rPh>
    <rPh sb="16" eb="18">
      <t>ジョウキョウ</t>
    </rPh>
    <phoneticPr fontId="7"/>
  </si>
  <si>
    <r>
      <t>資料　</t>
    </r>
    <r>
      <rPr>
        <sz val="11"/>
        <color theme="1"/>
        <rFont val="ＭＳ 明朝"/>
        <family val="1"/>
        <charset val="128"/>
      </rPr>
      <t>栃尾支所地域振興課</t>
    </r>
    <rPh sb="0" eb="2">
      <t>シリョウ</t>
    </rPh>
    <rPh sb="3" eb="5">
      <t>トチオ</t>
    </rPh>
    <rPh sb="5" eb="6">
      <t>シ</t>
    </rPh>
    <rPh sb="6" eb="7">
      <t>ショ</t>
    </rPh>
    <rPh sb="7" eb="9">
      <t>チイキ</t>
    </rPh>
    <rPh sb="9" eb="11">
      <t>シンコウ</t>
    </rPh>
    <rPh sb="11" eb="12">
      <t>カ</t>
    </rPh>
    <phoneticPr fontId="7"/>
  </si>
  <si>
    <r>
      <t>狩野秀信筆徳川十七将</t>
    </r>
    <r>
      <rPr>
        <sz val="11"/>
        <color theme="1"/>
        <rFont val="ＭＳ 明朝"/>
        <family val="1"/>
        <charset val="128"/>
      </rPr>
      <t>ノ図</t>
    </r>
    <rPh sb="0" eb="2">
      <t>カノウ</t>
    </rPh>
    <rPh sb="2" eb="4">
      <t>ヒデノブ</t>
    </rPh>
    <rPh sb="4" eb="5">
      <t>ヒツ</t>
    </rPh>
    <rPh sb="5" eb="7">
      <t>トクガワ</t>
    </rPh>
    <rPh sb="7" eb="9">
      <t>１７</t>
    </rPh>
    <rPh sb="9" eb="10">
      <t>ショウ</t>
    </rPh>
    <rPh sb="11" eb="12">
      <t>ズ</t>
    </rPh>
    <phoneticPr fontId="10"/>
  </si>
  <si>
    <r>
      <rPr>
        <sz val="11"/>
        <color theme="1"/>
        <rFont val="ＭＳ 明朝"/>
        <family val="1"/>
        <charset val="128"/>
      </rPr>
      <t>恩行寺雲龍天井絵</t>
    </r>
    <rPh sb="0" eb="1">
      <t>オン</t>
    </rPh>
    <rPh sb="1" eb="2">
      <t>ギョウ</t>
    </rPh>
    <rPh sb="2" eb="3">
      <t>ジ</t>
    </rPh>
    <phoneticPr fontId="10"/>
  </si>
  <si>
    <r>
      <t>孔雀尾具足</t>
    </r>
    <r>
      <rPr>
        <sz val="11"/>
        <color theme="1"/>
        <rFont val="ＭＳ 明朝"/>
        <family val="1"/>
        <charset val="128"/>
      </rPr>
      <t>陣羽織</t>
    </r>
    <rPh sb="0" eb="2">
      <t>クジャク</t>
    </rPh>
    <rPh sb="2" eb="3">
      <t>オ</t>
    </rPh>
    <rPh sb="3" eb="5">
      <t>グソク</t>
    </rPh>
    <rPh sb="5" eb="6">
      <t>ジン</t>
    </rPh>
    <rPh sb="6" eb="8">
      <t>ハオリ</t>
    </rPh>
    <phoneticPr fontId="10"/>
  </si>
  <si>
    <r>
      <rPr>
        <sz val="11"/>
        <color theme="1"/>
        <rFont val="ＭＳ 明朝"/>
        <family val="1"/>
        <charset val="128"/>
      </rPr>
      <t>上杉景虎安堵状</t>
    </r>
    <rPh sb="0" eb="2">
      <t>ウエスギ</t>
    </rPh>
    <rPh sb="2" eb="4">
      <t>カゲトラ</t>
    </rPh>
    <rPh sb="4" eb="6">
      <t>アンド</t>
    </rPh>
    <rPh sb="6" eb="7">
      <t>ジョウ</t>
    </rPh>
    <phoneticPr fontId="10"/>
  </si>
  <si>
    <r>
      <rPr>
        <sz val="11"/>
        <color theme="1"/>
        <rFont val="ＭＳ 明朝"/>
        <family val="1"/>
        <charset val="128"/>
      </rPr>
      <t>上杉景勝安堵状</t>
    </r>
    <rPh sb="0" eb="2">
      <t>ウエスギ</t>
    </rPh>
    <rPh sb="2" eb="4">
      <t>カゲカツ</t>
    </rPh>
    <rPh sb="4" eb="6">
      <t>アンド</t>
    </rPh>
    <rPh sb="6" eb="7">
      <t>ジョウ</t>
    </rPh>
    <phoneticPr fontId="10"/>
  </si>
  <si>
    <r>
      <t>個人</t>
    </r>
    <r>
      <rPr>
        <sz val="11"/>
        <color theme="1"/>
        <rFont val="ＭＳ 明朝"/>
        <family val="1"/>
        <charset val="128"/>
      </rPr>
      <t>・長岡市教育委員会</t>
    </r>
    <rPh sb="0" eb="2">
      <t>コジン</t>
    </rPh>
    <rPh sb="3" eb="6">
      <t>ナガオカシ</t>
    </rPh>
    <rPh sb="6" eb="8">
      <t>キョウイク</t>
    </rPh>
    <rPh sb="8" eb="11">
      <t>イインカイ</t>
    </rPh>
    <phoneticPr fontId="10"/>
  </si>
  <si>
    <r>
      <t>灰島新田</t>
    </r>
    <r>
      <rPr>
        <sz val="11"/>
        <color theme="1"/>
        <rFont val="ＭＳ 明朝"/>
        <family val="1"/>
        <charset val="128"/>
      </rPr>
      <t>神楽舞</t>
    </r>
    <rPh sb="0" eb="1">
      <t>ハイ</t>
    </rPh>
    <rPh sb="1" eb="2">
      <t>シマ</t>
    </rPh>
    <rPh sb="2" eb="4">
      <t>シンデン</t>
    </rPh>
    <rPh sb="4" eb="6">
      <t>カグラ</t>
    </rPh>
    <rPh sb="6" eb="7">
      <t>マ</t>
    </rPh>
    <phoneticPr fontId="10"/>
  </si>
  <si>
    <r>
      <t>法末</t>
    </r>
    <r>
      <rPr>
        <sz val="11"/>
        <color theme="1"/>
        <rFont val="ＭＳ 明朝"/>
        <family val="1"/>
        <charset val="128"/>
      </rPr>
      <t>神楽舞</t>
    </r>
    <rPh sb="0" eb="1">
      <t>ホウ</t>
    </rPh>
    <rPh sb="1" eb="2">
      <t>スエ</t>
    </rPh>
    <rPh sb="2" eb="4">
      <t>カグラ</t>
    </rPh>
    <rPh sb="4" eb="5">
      <t>マイ</t>
    </rPh>
    <phoneticPr fontId="10"/>
  </si>
  <si>
    <r>
      <t>長岡市</t>
    </r>
    <r>
      <rPr>
        <sz val="11"/>
        <color theme="1"/>
        <rFont val="ＭＳ 明朝"/>
        <family val="1"/>
        <charset val="128"/>
      </rPr>
      <t>・個人</t>
    </r>
    <rPh sb="0" eb="3">
      <t>ナガオカシ</t>
    </rPh>
    <rPh sb="4" eb="6">
      <t>コジン</t>
    </rPh>
    <phoneticPr fontId="10"/>
  </si>
  <si>
    <r>
      <t>個人・</t>
    </r>
    <r>
      <rPr>
        <sz val="11"/>
        <color theme="1"/>
        <rFont val="ＭＳ 明朝"/>
        <family val="1"/>
        <charset val="128"/>
      </rPr>
      <t>長岡市</t>
    </r>
    <rPh sb="0" eb="2">
      <t>コジン</t>
    </rPh>
    <rPh sb="3" eb="6">
      <t>ナガオカシ</t>
    </rPh>
    <phoneticPr fontId="10"/>
  </si>
  <si>
    <r>
      <t>楽山</t>
    </r>
    <r>
      <rPr>
        <sz val="11"/>
        <color theme="1"/>
        <rFont val="ＭＳ 明朝"/>
        <family val="1"/>
        <charset val="128"/>
      </rPr>
      <t>苑</t>
    </r>
    <rPh sb="0" eb="1">
      <t>ラク</t>
    </rPh>
    <rPh sb="1" eb="2">
      <t>サン</t>
    </rPh>
    <rPh sb="2" eb="3">
      <t>エン</t>
    </rPh>
    <phoneticPr fontId="10"/>
  </si>
  <si>
    <r>
      <t>大貝社代表</t>
    </r>
    <r>
      <rPr>
        <sz val="11"/>
        <color theme="1"/>
        <rFont val="ＭＳ 明朝"/>
        <family val="1"/>
        <charset val="128"/>
      </rPr>
      <t>　個人</t>
    </r>
    <rPh sb="0" eb="2">
      <t>オオガイ</t>
    </rPh>
    <rPh sb="2" eb="3">
      <t>シャ</t>
    </rPh>
    <rPh sb="3" eb="5">
      <t>ダイヒョウ</t>
    </rPh>
    <rPh sb="6" eb="8">
      <t>コジン</t>
    </rPh>
    <phoneticPr fontId="10"/>
  </si>
  <si>
    <r>
      <t>長岡市水道局</t>
    </r>
    <r>
      <rPr>
        <sz val="11"/>
        <color theme="1"/>
        <rFont val="ＭＳ 明朝"/>
        <family val="1"/>
        <charset val="128"/>
      </rPr>
      <t>旧中島浄水場ポンプ室棟</t>
    </r>
    <rPh sb="0" eb="3">
      <t>ナガオカシ</t>
    </rPh>
    <rPh sb="3" eb="5">
      <t>スイドウ</t>
    </rPh>
    <rPh sb="5" eb="6">
      <t>キョク</t>
    </rPh>
    <rPh sb="6" eb="7">
      <t>キュウ</t>
    </rPh>
    <rPh sb="7" eb="9">
      <t>ナカジマ</t>
    </rPh>
    <rPh sb="9" eb="11">
      <t>ジョウスイ</t>
    </rPh>
    <rPh sb="11" eb="12">
      <t>バ</t>
    </rPh>
    <rPh sb="15" eb="16">
      <t>シツ</t>
    </rPh>
    <rPh sb="16" eb="17">
      <t>ムネ</t>
    </rPh>
    <phoneticPr fontId="7"/>
  </si>
  <si>
    <r>
      <t>長岡市水道局</t>
    </r>
    <r>
      <rPr>
        <sz val="11"/>
        <color theme="1"/>
        <rFont val="ＭＳ 明朝"/>
        <family val="1"/>
        <charset val="128"/>
      </rPr>
      <t>旧中島浄水場監視室棟</t>
    </r>
    <rPh sb="0" eb="3">
      <t>ナガオカシ</t>
    </rPh>
    <rPh sb="3" eb="5">
      <t>スイドウ</t>
    </rPh>
    <rPh sb="5" eb="6">
      <t>キョク</t>
    </rPh>
    <rPh sb="6" eb="7">
      <t>キュウ</t>
    </rPh>
    <rPh sb="7" eb="9">
      <t>ナカジマ</t>
    </rPh>
    <rPh sb="9" eb="11">
      <t>ジョウスイ</t>
    </rPh>
    <rPh sb="11" eb="12">
      <t>バ</t>
    </rPh>
    <rPh sb="12" eb="14">
      <t>カンシ</t>
    </rPh>
    <rPh sb="14" eb="15">
      <t>シツ</t>
    </rPh>
    <rPh sb="15" eb="16">
      <t>ムネ</t>
    </rPh>
    <phoneticPr fontId="7"/>
  </si>
  <si>
    <r>
      <t>長岡市水道局</t>
    </r>
    <r>
      <rPr>
        <sz val="11"/>
        <color theme="1"/>
        <rFont val="ＭＳ 明朝"/>
        <family val="1"/>
        <charset val="128"/>
      </rPr>
      <t>旧中島浄水場予備発電室棟</t>
    </r>
    <rPh sb="0" eb="3">
      <t>ナガオカシ</t>
    </rPh>
    <rPh sb="3" eb="5">
      <t>スイドウ</t>
    </rPh>
    <rPh sb="5" eb="6">
      <t>キョク</t>
    </rPh>
    <rPh sb="6" eb="7">
      <t>キュウ</t>
    </rPh>
    <rPh sb="7" eb="9">
      <t>ナカジマ</t>
    </rPh>
    <rPh sb="9" eb="11">
      <t>ジョウスイ</t>
    </rPh>
    <rPh sb="11" eb="12">
      <t>バ</t>
    </rPh>
    <rPh sb="12" eb="14">
      <t>ヨビ</t>
    </rPh>
    <rPh sb="14" eb="16">
      <t>ハツデン</t>
    </rPh>
    <rPh sb="16" eb="17">
      <t>シツ</t>
    </rPh>
    <rPh sb="17" eb="18">
      <t>ムネ</t>
    </rPh>
    <phoneticPr fontId="7"/>
  </si>
  <si>
    <t>12-10</t>
  </si>
  <si>
    <t>中之島文化センター利用状況</t>
    <rPh sb="0" eb="3">
      <t>ナカノシマ</t>
    </rPh>
    <rPh sb="3" eb="5">
      <t>ブンカ</t>
    </rPh>
    <rPh sb="9" eb="11">
      <t>リヨウ</t>
    </rPh>
    <rPh sb="11" eb="13">
      <t>ジョウキョウ</t>
    </rPh>
    <phoneticPr fontId="3"/>
  </si>
  <si>
    <t>12-11</t>
  </si>
  <si>
    <t>栃尾文化センター利用状況</t>
    <rPh sb="0" eb="2">
      <t>トチオ</t>
    </rPh>
    <rPh sb="2" eb="4">
      <t>ブンカ</t>
    </rPh>
    <rPh sb="8" eb="10">
      <t>リヨウ</t>
    </rPh>
    <rPh sb="10" eb="12">
      <t>ジョウキョウ</t>
    </rPh>
    <phoneticPr fontId="3"/>
  </si>
  <si>
    <t>12-12</t>
  </si>
  <si>
    <t>寺泊文化センター利用状況</t>
    <rPh sb="0" eb="2">
      <t>テラドマリ</t>
    </rPh>
    <rPh sb="2" eb="4">
      <t>ブンカ</t>
    </rPh>
    <rPh sb="8" eb="10">
      <t>リヨウ</t>
    </rPh>
    <rPh sb="10" eb="12">
      <t>ジョウキョウ</t>
    </rPh>
    <phoneticPr fontId="3"/>
  </si>
  <si>
    <t>12-13</t>
  </si>
  <si>
    <t>戦災資料館入館者数</t>
    <rPh sb="0" eb="2">
      <t>センサイ</t>
    </rPh>
    <rPh sb="2" eb="5">
      <t>シリョウカン</t>
    </rPh>
    <rPh sb="5" eb="8">
      <t>ニュウカンシャ</t>
    </rPh>
    <rPh sb="8" eb="9">
      <t>スウ</t>
    </rPh>
    <phoneticPr fontId="3"/>
  </si>
  <si>
    <t>12-14</t>
  </si>
  <si>
    <t>郷土史料館入館者数</t>
    <rPh sb="0" eb="2">
      <t>キョウド</t>
    </rPh>
    <rPh sb="2" eb="4">
      <t>シリョウ</t>
    </rPh>
    <rPh sb="4" eb="5">
      <t>カン</t>
    </rPh>
    <rPh sb="5" eb="8">
      <t>ニュウカンシャ</t>
    </rPh>
    <rPh sb="8" eb="9">
      <t>スウ</t>
    </rPh>
    <phoneticPr fontId="3"/>
  </si>
  <si>
    <t>12-15</t>
  </si>
  <si>
    <t>重要文化財旧長谷川家住宅入館者数</t>
    <rPh sb="0" eb="2">
      <t>ジュウヨウ</t>
    </rPh>
    <rPh sb="2" eb="5">
      <t>ブンカザイ</t>
    </rPh>
    <rPh sb="5" eb="6">
      <t>キュウ</t>
    </rPh>
    <rPh sb="6" eb="9">
      <t>ハセガワ</t>
    </rPh>
    <rPh sb="9" eb="10">
      <t>ケ</t>
    </rPh>
    <rPh sb="10" eb="12">
      <t>ジュウタク</t>
    </rPh>
    <rPh sb="12" eb="14">
      <t>ニュウカン</t>
    </rPh>
    <rPh sb="14" eb="15">
      <t>シャ</t>
    </rPh>
    <rPh sb="15" eb="16">
      <t>スウ</t>
    </rPh>
    <phoneticPr fontId="3"/>
  </si>
  <si>
    <t>12-16</t>
  </si>
  <si>
    <t>小国民俗資料館利用状況</t>
    <rPh sb="0" eb="2">
      <t>オグニ</t>
    </rPh>
    <rPh sb="2" eb="4">
      <t>ミンゾク</t>
    </rPh>
    <rPh sb="4" eb="7">
      <t>シリョウカン</t>
    </rPh>
    <rPh sb="7" eb="9">
      <t>リヨウ</t>
    </rPh>
    <rPh sb="9" eb="11">
      <t>ジョウキョウ</t>
    </rPh>
    <phoneticPr fontId="3"/>
  </si>
  <si>
    <t>12-17</t>
  </si>
  <si>
    <t>三島郷土資料館利用状況</t>
    <rPh sb="0" eb="2">
      <t>ミシマ</t>
    </rPh>
    <rPh sb="2" eb="4">
      <t>キョウド</t>
    </rPh>
    <rPh sb="4" eb="7">
      <t>シリョウカン</t>
    </rPh>
    <rPh sb="7" eb="9">
      <t>リヨウ</t>
    </rPh>
    <rPh sb="9" eb="11">
      <t>ジョウキョウ</t>
    </rPh>
    <phoneticPr fontId="3"/>
  </si>
  <si>
    <t>12-18</t>
  </si>
  <si>
    <t>与板歴史民俗資料館利用状況</t>
    <rPh sb="0" eb="2">
      <t>ヨイタ</t>
    </rPh>
    <rPh sb="2" eb="4">
      <t>レキシ</t>
    </rPh>
    <rPh sb="4" eb="6">
      <t>ミンゾク</t>
    </rPh>
    <rPh sb="6" eb="9">
      <t>シリョウカン</t>
    </rPh>
    <rPh sb="9" eb="11">
      <t>リヨウ</t>
    </rPh>
    <rPh sb="11" eb="13">
      <t>ジョウキョウ</t>
    </rPh>
    <phoneticPr fontId="3"/>
  </si>
  <si>
    <t>12-19</t>
  </si>
  <si>
    <t>大竹邸記念館利用者数</t>
    <rPh sb="0" eb="2">
      <t>オオタケ</t>
    </rPh>
    <rPh sb="2" eb="3">
      <t>テイ</t>
    </rPh>
    <rPh sb="3" eb="5">
      <t>キネン</t>
    </rPh>
    <rPh sb="5" eb="6">
      <t>カン</t>
    </rPh>
    <rPh sb="6" eb="9">
      <t>リヨウシャ</t>
    </rPh>
    <rPh sb="9" eb="10">
      <t>スウ</t>
    </rPh>
    <phoneticPr fontId="3"/>
  </si>
  <si>
    <t>12-20</t>
  </si>
  <si>
    <t>栃尾美術館利用状況</t>
    <rPh sb="0" eb="2">
      <t>トチオ</t>
    </rPh>
    <rPh sb="2" eb="5">
      <t>ビジュツカン</t>
    </rPh>
    <rPh sb="5" eb="7">
      <t>リヨウ</t>
    </rPh>
    <rPh sb="7" eb="9">
      <t>ジョウキョウ</t>
    </rPh>
    <phoneticPr fontId="3"/>
  </si>
  <si>
    <t>12-21</t>
  </si>
  <si>
    <t>良寛の里美術館利用状況</t>
    <rPh sb="0" eb="2">
      <t>リョウカン</t>
    </rPh>
    <rPh sb="3" eb="4">
      <t>サト</t>
    </rPh>
    <rPh sb="4" eb="7">
      <t>ビジュツカン</t>
    </rPh>
    <rPh sb="7" eb="9">
      <t>リヨウ</t>
    </rPh>
    <rPh sb="9" eb="11">
      <t>ジョウキョウ</t>
    </rPh>
    <phoneticPr fontId="3"/>
  </si>
  <si>
    <t>12-22</t>
  </si>
  <si>
    <t>菊盛記念美術館利用状況</t>
    <rPh sb="0" eb="1">
      <t>キク</t>
    </rPh>
    <rPh sb="1" eb="2">
      <t>モリ</t>
    </rPh>
    <rPh sb="2" eb="4">
      <t>キネン</t>
    </rPh>
    <rPh sb="4" eb="7">
      <t>ビジュツカン</t>
    </rPh>
    <rPh sb="7" eb="9">
      <t>リヨウ</t>
    </rPh>
    <rPh sb="9" eb="11">
      <t>ジョウキョウ</t>
    </rPh>
    <phoneticPr fontId="3"/>
  </si>
  <si>
    <t>12-23</t>
  </si>
  <si>
    <t>小国芸術村利用状況</t>
    <rPh sb="0" eb="2">
      <t>オグニ</t>
    </rPh>
    <rPh sb="2" eb="4">
      <t>ゲイジュツ</t>
    </rPh>
    <rPh sb="4" eb="5">
      <t>ムラ</t>
    </rPh>
    <phoneticPr fontId="3"/>
  </si>
  <si>
    <t>12-24</t>
  </si>
  <si>
    <t>寺泊水族博物館利用状況</t>
    <rPh sb="0" eb="2">
      <t>テラドマリ</t>
    </rPh>
    <rPh sb="2" eb="4">
      <t>スイゾク</t>
    </rPh>
    <rPh sb="4" eb="6">
      <t>ハクブツ</t>
    </rPh>
    <rPh sb="6" eb="7">
      <t>カン</t>
    </rPh>
    <rPh sb="7" eb="9">
      <t>リヨウ</t>
    </rPh>
    <rPh sb="9" eb="11">
      <t>ジョウキョウ</t>
    </rPh>
    <phoneticPr fontId="3"/>
  </si>
  <si>
    <t>12-25</t>
  </si>
  <si>
    <t>寺泊水族博物館展示生物数</t>
    <rPh sb="0" eb="2">
      <t>テラドマリ</t>
    </rPh>
    <rPh sb="2" eb="4">
      <t>スイゾク</t>
    </rPh>
    <rPh sb="4" eb="6">
      <t>ハクブツ</t>
    </rPh>
    <rPh sb="6" eb="7">
      <t>カン</t>
    </rPh>
    <rPh sb="7" eb="9">
      <t>テンジ</t>
    </rPh>
    <rPh sb="9" eb="11">
      <t>セイブツ</t>
    </rPh>
    <rPh sb="11" eb="12">
      <t>スウ</t>
    </rPh>
    <phoneticPr fontId="3"/>
  </si>
  <si>
    <t>12-26</t>
  </si>
  <si>
    <t>市立劇場利用状況</t>
    <rPh sb="0" eb="2">
      <t>シリツ</t>
    </rPh>
    <rPh sb="2" eb="4">
      <t>ゲキジョウ</t>
    </rPh>
    <rPh sb="4" eb="6">
      <t>リヨウ</t>
    </rPh>
    <rPh sb="6" eb="8">
      <t>ジョウキョウ</t>
    </rPh>
    <phoneticPr fontId="3"/>
  </si>
  <si>
    <t>12-27</t>
  </si>
  <si>
    <t>リリックホール利用状況</t>
    <rPh sb="7" eb="9">
      <t>リヨウ</t>
    </rPh>
    <rPh sb="9" eb="11">
      <t>ジョウキョウ</t>
    </rPh>
    <phoneticPr fontId="3"/>
  </si>
  <si>
    <t>12-28</t>
  </si>
  <si>
    <t>市民体育館利用状況</t>
    <rPh sb="0" eb="2">
      <t>シミン</t>
    </rPh>
    <rPh sb="2" eb="4">
      <t>タイイク</t>
    </rPh>
    <rPh sb="4" eb="5">
      <t>カン</t>
    </rPh>
    <rPh sb="5" eb="7">
      <t>リヨウ</t>
    </rPh>
    <rPh sb="7" eb="9">
      <t>ジョウキョウ</t>
    </rPh>
    <phoneticPr fontId="3"/>
  </si>
  <si>
    <t>12-29</t>
  </si>
  <si>
    <t>南部体育館利用状況</t>
    <rPh sb="0" eb="2">
      <t>ナンブ</t>
    </rPh>
    <rPh sb="2" eb="4">
      <t>タイイク</t>
    </rPh>
    <rPh sb="4" eb="5">
      <t>カン</t>
    </rPh>
    <rPh sb="5" eb="7">
      <t>リヨウ</t>
    </rPh>
    <rPh sb="7" eb="9">
      <t>ジョウキョウ</t>
    </rPh>
    <phoneticPr fontId="3"/>
  </si>
  <si>
    <t>12-30</t>
  </si>
  <si>
    <t>北部体育館利用状況</t>
    <rPh sb="0" eb="2">
      <t>ホクブ</t>
    </rPh>
    <rPh sb="2" eb="5">
      <t>タイイクカン</t>
    </rPh>
    <rPh sb="5" eb="7">
      <t>リヨウ</t>
    </rPh>
    <rPh sb="7" eb="9">
      <t>ジョウキョウ</t>
    </rPh>
    <phoneticPr fontId="3"/>
  </si>
  <si>
    <t>12-31</t>
  </si>
  <si>
    <t>みしま体育館利用状況</t>
    <rPh sb="3" eb="6">
      <t>タイイクカン</t>
    </rPh>
    <rPh sb="6" eb="8">
      <t>リヨウ</t>
    </rPh>
    <rPh sb="8" eb="10">
      <t>ジョウキョウ</t>
    </rPh>
    <phoneticPr fontId="3"/>
  </si>
  <si>
    <t>12-32</t>
  </si>
  <si>
    <t>新産体育館利用状況</t>
    <rPh sb="0" eb="1">
      <t>シン</t>
    </rPh>
    <rPh sb="1" eb="2">
      <t>サン</t>
    </rPh>
    <rPh sb="2" eb="4">
      <t>タイイク</t>
    </rPh>
    <rPh sb="4" eb="5">
      <t>カン</t>
    </rPh>
    <rPh sb="5" eb="7">
      <t>リヨウ</t>
    </rPh>
    <rPh sb="7" eb="9">
      <t>ジョウキョウ</t>
    </rPh>
    <phoneticPr fontId="3"/>
  </si>
  <si>
    <t>12-33</t>
  </si>
  <si>
    <t>中之島体育館利用状況</t>
    <rPh sb="0" eb="3">
      <t>ナカノシマ</t>
    </rPh>
    <rPh sb="3" eb="6">
      <t>タイイクカン</t>
    </rPh>
    <rPh sb="6" eb="8">
      <t>リヨウ</t>
    </rPh>
    <rPh sb="8" eb="10">
      <t>ジョウキョウ</t>
    </rPh>
    <phoneticPr fontId="3"/>
  </si>
  <si>
    <t>12-34</t>
  </si>
  <si>
    <t>中之島北体育館利用状況</t>
    <rPh sb="0" eb="3">
      <t>ナカノシマ</t>
    </rPh>
    <rPh sb="3" eb="4">
      <t>キタ</t>
    </rPh>
    <rPh sb="4" eb="7">
      <t>タイイクカン</t>
    </rPh>
    <rPh sb="7" eb="9">
      <t>リヨウ</t>
    </rPh>
    <rPh sb="9" eb="11">
      <t>ジョウキョウ</t>
    </rPh>
    <phoneticPr fontId="3"/>
  </si>
  <si>
    <t>12-35</t>
  </si>
  <si>
    <t>越路体育館利用状況</t>
    <rPh sb="0" eb="2">
      <t>コシジ</t>
    </rPh>
    <rPh sb="2" eb="5">
      <t>タイイクカン</t>
    </rPh>
    <rPh sb="5" eb="7">
      <t>リヨウ</t>
    </rPh>
    <rPh sb="7" eb="9">
      <t>ジョウキョウ</t>
    </rPh>
    <phoneticPr fontId="3"/>
  </si>
  <si>
    <t>12-36</t>
  </si>
  <si>
    <t>山古志体育館利用状況</t>
    <rPh sb="0" eb="3">
      <t>ヤマコシ</t>
    </rPh>
    <rPh sb="3" eb="6">
      <t>タイイクカン</t>
    </rPh>
    <rPh sb="6" eb="8">
      <t>リヨウ</t>
    </rPh>
    <rPh sb="8" eb="10">
      <t>ジョウキョウ</t>
    </rPh>
    <phoneticPr fontId="3"/>
  </si>
  <si>
    <t>12-37</t>
  </si>
  <si>
    <t>栃尾体育館利用状況</t>
    <rPh sb="0" eb="2">
      <t>トチオ</t>
    </rPh>
    <rPh sb="2" eb="5">
      <t>タイイクカン</t>
    </rPh>
    <rPh sb="5" eb="7">
      <t>リヨウ</t>
    </rPh>
    <rPh sb="7" eb="9">
      <t>ジョウキョウ</t>
    </rPh>
    <phoneticPr fontId="3"/>
  </si>
  <si>
    <t>12-38</t>
  </si>
  <si>
    <t>吉水体育館利用状況</t>
    <rPh sb="0" eb="2">
      <t>ヨシミズ</t>
    </rPh>
    <rPh sb="2" eb="5">
      <t>タイイクカン</t>
    </rPh>
    <rPh sb="5" eb="7">
      <t>リヨウ</t>
    </rPh>
    <rPh sb="7" eb="9">
      <t>ジョウキョウ</t>
    </rPh>
    <phoneticPr fontId="3"/>
  </si>
  <si>
    <t>12-39</t>
  </si>
  <si>
    <t>与板体育館利用状況</t>
    <rPh sb="0" eb="2">
      <t>ヨイタ</t>
    </rPh>
    <rPh sb="2" eb="5">
      <t>タイイクカン</t>
    </rPh>
    <rPh sb="5" eb="7">
      <t>リヨウ</t>
    </rPh>
    <rPh sb="7" eb="9">
      <t>ジョウキョウ</t>
    </rPh>
    <phoneticPr fontId="3"/>
  </si>
  <si>
    <t>12-40</t>
  </si>
  <si>
    <t>小国勤労者体育センター利用状況</t>
    <rPh sb="0" eb="2">
      <t>オグニ</t>
    </rPh>
    <rPh sb="2" eb="4">
      <t>キンロウ</t>
    </rPh>
    <rPh sb="4" eb="5">
      <t>シャ</t>
    </rPh>
    <rPh sb="5" eb="7">
      <t>タイイク</t>
    </rPh>
    <rPh sb="11" eb="13">
      <t>リヨウ</t>
    </rPh>
    <rPh sb="13" eb="15">
      <t>ジョウキョウ</t>
    </rPh>
    <phoneticPr fontId="3"/>
  </si>
  <si>
    <t>12-41</t>
  </si>
  <si>
    <t>三島体育センター利用状況</t>
    <rPh sb="0" eb="2">
      <t>ミシマ</t>
    </rPh>
    <rPh sb="2" eb="4">
      <t>タイイク</t>
    </rPh>
    <rPh sb="8" eb="10">
      <t>リヨウ</t>
    </rPh>
    <rPh sb="10" eb="12">
      <t>ジョウキョウ</t>
    </rPh>
    <phoneticPr fontId="3"/>
  </si>
  <si>
    <t>12-42</t>
  </si>
  <si>
    <t>悠久山野球場利用状況</t>
    <rPh sb="0" eb="2">
      <t>ユウキュウ</t>
    </rPh>
    <rPh sb="2" eb="3">
      <t>ヤマ</t>
    </rPh>
    <rPh sb="3" eb="5">
      <t>ヤキュウ</t>
    </rPh>
    <rPh sb="5" eb="6">
      <t>バ</t>
    </rPh>
    <rPh sb="6" eb="8">
      <t>リヨウ</t>
    </rPh>
    <rPh sb="8" eb="10">
      <t>ジョウキョウ</t>
    </rPh>
    <phoneticPr fontId="3"/>
  </si>
  <si>
    <t>12-43</t>
  </si>
  <si>
    <t>中之島野球場利用状況</t>
    <rPh sb="0" eb="3">
      <t>ナカノシマ</t>
    </rPh>
    <rPh sb="3" eb="4">
      <t>ヤ</t>
    </rPh>
    <rPh sb="4" eb="5">
      <t>キュウ</t>
    </rPh>
    <rPh sb="5" eb="6">
      <t>バ</t>
    </rPh>
    <rPh sb="6" eb="8">
      <t>リヨウ</t>
    </rPh>
    <rPh sb="8" eb="10">
      <t>ジョウキョウ</t>
    </rPh>
    <phoneticPr fontId="3"/>
  </si>
  <si>
    <t>12-44</t>
  </si>
  <si>
    <t>三島野球場利用状況</t>
    <rPh sb="0" eb="2">
      <t>ミシマ</t>
    </rPh>
    <rPh sb="2" eb="3">
      <t>ヤ</t>
    </rPh>
    <rPh sb="3" eb="4">
      <t>キュウ</t>
    </rPh>
    <rPh sb="4" eb="5">
      <t>バ</t>
    </rPh>
    <rPh sb="5" eb="7">
      <t>リヨウ</t>
    </rPh>
    <rPh sb="7" eb="9">
      <t>ジョウキョウ</t>
    </rPh>
    <phoneticPr fontId="3"/>
  </si>
  <si>
    <t>12-45</t>
  </si>
  <si>
    <t>市営陸上競技場利用状況</t>
    <rPh sb="0" eb="2">
      <t>シエイ</t>
    </rPh>
    <rPh sb="2" eb="4">
      <t>リクジョウ</t>
    </rPh>
    <rPh sb="4" eb="7">
      <t>キョウギジョウ</t>
    </rPh>
    <rPh sb="7" eb="9">
      <t>リヨウ</t>
    </rPh>
    <rPh sb="9" eb="11">
      <t>ジョウキョウ</t>
    </rPh>
    <phoneticPr fontId="3"/>
  </si>
  <si>
    <t>12-46</t>
  </si>
  <si>
    <t>希望が丘プール利用状況</t>
    <rPh sb="0" eb="2">
      <t>キボウ</t>
    </rPh>
    <rPh sb="3" eb="4">
      <t>オカ</t>
    </rPh>
    <rPh sb="7" eb="9">
      <t>リヨウ</t>
    </rPh>
    <rPh sb="9" eb="11">
      <t>ジョウキョウ</t>
    </rPh>
    <phoneticPr fontId="3"/>
  </si>
  <si>
    <t>12-47</t>
  </si>
  <si>
    <t>悠久山プール利用状況</t>
    <rPh sb="0" eb="2">
      <t>ユウキュウ</t>
    </rPh>
    <rPh sb="2" eb="3">
      <t>ヤマ</t>
    </rPh>
    <rPh sb="6" eb="8">
      <t>リヨウ</t>
    </rPh>
    <rPh sb="8" eb="10">
      <t>ジョウキョウ</t>
    </rPh>
    <phoneticPr fontId="3"/>
  </si>
  <si>
    <t>12-48</t>
  </si>
  <si>
    <t>市営東山テニス場利用状況</t>
    <rPh sb="0" eb="2">
      <t>シエイ</t>
    </rPh>
    <rPh sb="2" eb="4">
      <t>ヒガシヤマ</t>
    </rPh>
    <rPh sb="7" eb="8">
      <t>ジョウ</t>
    </rPh>
    <rPh sb="8" eb="10">
      <t>リヨウ</t>
    </rPh>
    <rPh sb="10" eb="12">
      <t>ジョウキョウ</t>
    </rPh>
    <phoneticPr fontId="3"/>
  </si>
  <si>
    <t>12-49</t>
  </si>
  <si>
    <t>市営希望が丘テニス場利用状況</t>
    <rPh sb="0" eb="2">
      <t>シエイ</t>
    </rPh>
    <rPh sb="2" eb="4">
      <t>キボウ</t>
    </rPh>
    <rPh sb="5" eb="6">
      <t>オカ</t>
    </rPh>
    <rPh sb="9" eb="10">
      <t>バ</t>
    </rPh>
    <rPh sb="10" eb="12">
      <t>リヨウ</t>
    </rPh>
    <rPh sb="12" eb="14">
      <t>ジョウキョウ</t>
    </rPh>
    <phoneticPr fontId="3"/>
  </si>
  <si>
    <t>12-50</t>
  </si>
  <si>
    <t>中之島テニス場利用状況</t>
    <rPh sb="0" eb="3">
      <t>ナカノシマ</t>
    </rPh>
    <rPh sb="6" eb="7">
      <t>バ</t>
    </rPh>
    <rPh sb="7" eb="9">
      <t>リヨウ</t>
    </rPh>
    <rPh sb="9" eb="11">
      <t>ジョウキョウ</t>
    </rPh>
    <phoneticPr fontId="3"/>
  </si>
  <si>
    <t>12-51</t>
  </si>
  <si>
    <t>栃尾テニス場利用状況</t>
    <rPh sb="0" eb="2">
      <t>トチオ</t>
    </rPh>
    <rPh sb="5" eb="6">
      <t>バ</t>
    </rPh>
    <rPh sb="6" eb="8">
      <t>リヨウ</t>
    </rPh>
    <rPh sb="8" eb="10">
      <t>ジョウキョウ</t>
    </rPh>
    <phoneticPr fontId="3"/>
  </si>
  <si>
    <t>12-52</t>
  </si>
  <si>
    <t>みしま会館利用状況</t>
    <rPh sb="3" eb="5">
      <t>カイカン</t>
    </rPh>
    <rPh sb="5" eb="7">
      <t>リヨウ</t>
    </rPh>
    <rPh sb="7" eb="9">
      <t>ジョウキョウ</t>
    </rPh>
    <phoneticPr fontId="3"/>
  </si>
  <si>
    <t>12-53</t>
  </si>
  <si>
    <t>大杉会館利用者数</t>
    <rPh sb="0" eb="2">
      <t>オオスギ</t>
    </rPh>
    <rPh sb="2" eb="4">
      <t>カイカン</t>
    </rPh>
    <rPh sb="4" eb="6">
      <t>リヨウ</t>
    </rPh>
    <rPh sb="6" eb="7">
      <t>シャ</t>
    </rPh>
    <rPh sb="7" eb="8">
      <t>スウ</t>
    </rPh>
    <phoneticPr fontId="3"/>
  </si>
  <si>
    <t>12-54</t>
  </si>
  <si>
    <t>小国会館利用状況</t>
    <rPh sb="0" eb="2">
      <t>オグニ</t>
    </rPh>
    <rPh sb="2" eb="4">
      <t>カイカン</t>
    </rPh>
    <rPh sb="4" eb="6">
      <t>リヨウ</t>
    </rPh>
    <rPh sb="6" eb="8">
      <t>ジョウキョウ</t>
    </rPh>
    <phoneticPr fontId="3"/>
  </si>
  <si>
    <t>12-55</t>
  </si>
  <si>
    <t>栃尾市民会館利用状況</t>
    <rPh sb="0" eb="2">
      <t>トチオ</t>
    </rPh>
    <rPh sb="2" eb="4">
      <t>シミン</t>
    </rPh>
    <rPh sb="4" eb="6">
      <t>カイカン</t>
    </rPh>
    <rPh sb="6" eb="8">
      <t>リヨウ</t>
    </rPh>
    <rPh sb="8" eb="10">
      <t>ジョウキョウ</t>
    </rPh>
    <phoneticPr fontId="3"/>
  </si>
  <si>
    <t>12-56</t>
  </si>
  <si>
    <t>無料施設利用状況</t>
    <rPh sb="0" eb="2">
      <t>ムリョウ</t>
    </rPh>
    <rPh sb="2" eb="4">
      <t>シセツ</t>
    </rPh>
    <rPh sb="4" eb="6">
      <t>リヨウ</t>
    </rPh>
    <rPh sb="6" eb="8">
      <t>ジョウキョウ</t>
    </rPh>
    <phoneticPr fontId="3"/>
  </si>
  <si>
    <t>12-57</t>
  </si>
  <si>
    <t>ニュータウンいこいの広場利用状況</t>
    <rPh sb="10" eb="12">
      <t>ヒロバ</t>
    </rPh>
    <rPh sb="12" eb="14">
      <t>リヨウ</t>
    </rPh>
    <rPh sb="14" eb="16">
      <t>ジョウキョウ</t>
    </rPh>
    <phoneticPr fontId="3"/>
  </si>
  <si>
    <t>12-58</t>
  </si>
  <si>
    <t>和島オートキャンプ場利用状況</t>
    <rPh sb="0" eb="2">
      <t>ワシマ</t>
    </rPh>
    <rPh sb="9" eb="10">
      <t>バ</t>
    </rPh>
    <rPh sb="10" eb="12">
      <t>リヨウ</t>
    </rPh>
    <rPh sb="12" eb="14">
      <t>ジョウキョウ</t>
    </rPh>
    <phoneticPr fontId="3"/>
  </si>
  <si>
    <t>12-59</t>
  </si>
  <si>
    <t>おぐに森林公園利用状況</t>
    <rPh sb="3" eb="7">
      <t>シンリンコウエン</t>
    </rPh>
    <rPh sb="7" eb="9">
      <t>リヨウ</t>
    </rPh>
    <rPh sb="9" eb="11">
      <t>ジョウキョウ</t>
    </rPh>
    <phoneticPr fontId="3"/>
  </si>
  <si>
    <t>12-60</t>
  </si>
  <si>
    <t>杜々の森名水公園利用状況</t>
    <rPh sb="0" eb="1">
      <t>ト</t>
    </rPh>
    <rPh sb="3" eb="4">
      <t>モリ</t>
    </rPh>
    <rPh sb="4" eb="6">
      <t>メイスイ</t>
    </rPh>
    <rPh sb="6" eb="8">
      <t>コウエン</t>
    </rPh>
    <rPh sb="8" eb="10">
      <t>リヨウ</t>
    </rPh>
    <rPh sb="10" eb="12">
      <t>ジョウキョウ</t>
    </rPh>
    <phoneticPr fontId="3"/>
  </si>
  <si>
    <t>12-61</t>
  </si>
  <si>
    <t>信濃川河川運動公園利用状況</t>
    <rPh sb="0" eb="3">
      <t>シナノガワ</t>
    </rPh>
    <rPh sb="3" eb="5">
      <t>カセン</t>
    </rPh>
    <rPh sb="5" eb="7">
      <t>ウンドウ</t>
    </rPh>
    <rPh sb="7" eb="9">
      <t>コウエン</t>
    </rPh>
    <rPh sb="9" eb="11">
      <t>リヨウ</t>
    </rPh>
    <rPh sb="11" eb="13">
      <t>ジョウキョウ</t>
    </rPh>
    <phoneticPr fontId="3"/>
  </si>
  <si>
    <t>12-62</t>
  </si>
  <si>
    <t>信濃川右岸運動公園利用状況</t>
    <rPh sb="0" eb="3">
      <t>シナノガワ</t>
    </rPh>
    <rPh sb="3" eb="5">
      <t>ウガン</t>
    </rPh>
    <rPh sb="5" eb="7">
      <t>ウンドウ</t>
    </rPh>
    <rPh sb="7" eb="9">
      <t>コウエン</t>
    </rPh>
    <rPh sb="9" eb="11">
      <t>リヨウ</t>
    </rPh>
    <rPh sb="11" eb="13">
      <t>ジョウキョウ</t>
    </rPh>
    <phoneticPr fontId="3"/>
  </si>
  <si>
    <t>12-63</t>
  </si>
  <si>
    <t>信濃川南部運動公園利用状況</t>
    <rPh sb="0" eb="3">
      <t>シナノガワ</t>
    </rPh>
    <rPh sb="3" eb="5">
      <t>ナンブ</t>
    </rPh>
    <rPh sb="5" eb="9">
      <t>ウンドウコウエン</t>
    </rPh>
    <rPh sb="9" eb="11">
      <t>リヨウ</t>
    </rPh>
    <rPh sb="11" eb="13">
      <t>ジョウキョウ</t>
    </rPh>
    <phoneticPr fontId="3"/>
  </si>
  <si>
    <t>12-64</t>
  </si>
  <si>
    <t>ニュータウン運動公園利用状況</t>
    <rPh sb="6" eb="8">
      <t>ウンドウ</t>
    </rPh>
    <rPh sb="8" eb="10">
      <t>コウエン</t>
    </rPh>
    <rPh sb="10" eb="12">
      <t>リヨウ</t>
    </rPh>
    <rPh sb="12" eb="14">
      <t>ジョウキョウ</t>
    </rPh>
    <phoneticPr fontId="3"/>
  </si>
  <si>
    <t>12-65</t>
  </si>
  <si>
    <t>スポーツ広場利用状況</t>
    <rPh sb="4" eb="6">
      <t>ヒロバ</t>
    </rPh>
    <rPh sb="6" eb="8">
      <t>リヨウ</t>
    </rPh>
    <rPh sb="8" eb="10">
      <t>ジョウキョウ</t>
    </rPh>
    <phoneticPr fontId="3"/>
  </si>
  <si>
    <t>12-66</t>
  </si>
  <si>
    <t>乙吉運動広場利用状況</t>
    <rPh sb="0" eb="1">
      <t>オツ</t>
    </rPh>
    <rPh sb="1" eb="2">
      <t>キチ</t>
    </rPh>
    <rPh sb="2" eb="4">
      <t>ウンドウ</t>
    </rPh>
    <rPh sb="4" eb="6">
      <t>ヒロバ</t>
    </rPh>
    <rPh sb="6" eb="8">
      <t>リヨウ</t>
    </rPh>
    <rPh sb="8" eb="10">
      <t>ジョウキョウ</t>
    </rPh>
    <phoneticPr fontId="3"/>
  </si>
  <si>
    <t>12-67</t>
  </si>
  <si>
    <t>信濃リバーサイドパーク野外活動施設利用状況</t>
    <rPh sb="0" eb="2">
      <t>シナノ</t>
    </rPh>
    <rPh sb="11" eb="13">
      <t>ヤガイ</t>
    </rPh>
    <rPh sb="13" eb="15">
      <t>カツドウ</t>
    </rPh>
    <rPh sb="15" eb="17">
      <t>シセツ</t>
    </rPh>
    <rPh sb="17" eb="19">
      <t>リヨウ</t>
    </rPh>
    <rPh sb="19" eb="21">
      <t>ジョウキョウ</t>
    </rPh>
    <phoneticPr fontId="3"/>
  </si>
  <si>
    <t>12-68</t>
  </si>
  <si>
    <t>三島運動広場利用状況</t>
    <rPh sb="0" eb="2">
      <t>ミシマ</t>
    </rPh>
    <rPh sb="2" eb="4">
      <t>ウンドウ</t>
    </rPh>
    <rPh sb="4" eb="6">
      <t>ヒロバ</t>
    </rPh>
    <rPh sb="6" eb="8">
      <t>リヨウ</t>
    </rPh>
    <rPh sb="8" eb="10">
      <t>ジョウキョウ</t>
    </rPh>
    <phoneticPr fontId="3"/>
  </si>
  <si>
    <t>12-69</t>
  </si>
  <si>
    <t>栃尾地域運動広場利用状況</t>
    <rPh sb="0" eb="2">
      <t>トチオ</t>
    </rPh>
    <rPh sb="2" eb="4">
      <t>チイキ</t>
    </rPh>
    <rPh sb="4" eb="6">
      <t>ウンドウ</t>
    </rPh>
    <rPh sb="6" eb="8">
      <t>ヒロバ</t>
    </rPh>
    <rPh sb="8" eb="10">
      <t>リヨウ</t>
    </rPh>
    <rPh sb="10" eb="12">
      <t>ジョウキョウ</t>
    </rPh>
    <phoneticPr fontId="3"/>
  </si>
  <si>
    <t>12-70</t>
  </si>
  <si>
    <t>おぐに運動公園利用状況</t>
    <rPh sb="3" eb="5">
      <t>ウンドウ</t>
    </rPh>
    <rPh sb="5" eb="7">
      <t>コウエン</t>
    </rPh>
    <rPh sb="7" eb="9">
      <t>リヨウ</t>
    </rPh>
    <rPh sb="9" eb="11">
      <t>ジョウキョウ</t>
    </rPh>
    <phoneticPr fontId="3"/>
  </si>
  <si>
    <t>12-71</t>
  </si>
  <si>
    <t>道院高原利用状況</t>
  </si>
  <si>
    <t>12-72</t>
  </si>
  <si>
    <t>川口運動公園利用状況</t>
    <rPh sb="0" eb="2">
      <t>カワグチ</t>
    </rPh>
    <rPh sb="2" eb="4">
      <t>ウンドウ</t>
    </rPh>
    <rPh sb="4" eb="6">
      <t>コウエン</t>
    </rPh>
    <rPh sb="6" eb="8">
      <t>リヨウ</t>
    </rPh>
    <rPh sb="8" eb="10">
      <t>ジョウキョウ</t>
    </rPh>
    <phoneticPr fontId="3"/>
  </si>
  <si>
    <t>12-73</t>
  </si>
  <si>
    <t>市営スキー場利用状況</t>
    <rPh sb="0" eb="2">
      <t>シエイ</t>
    </rPh>
    <rPh sb="5" eb="6">
      <t>ジョウ</t>
    </rPh>
    <rPh sb="6" eb="8">
      <t>リヨウ</t>
    </rPh>
    <rPh sb="8" eb="10">
      <t>ジョウキョウ</t>
    </rPh>
    <phoneticPr fontId="3"/>
  </si>
  <si>
    <t>12-74</t>
  </si>
  <si>
    <t>古志高原スキー場利用状況</t>
    <rPh sb="0" eb="1">
      <t>フル</t>
    </rPh>
    <rPh sb="1" eb="2">
      <t>シ</t>
    </rPh>
    <rPh sb="2" eb="4">
      <t>コウゲン</t>
    </rPh>
    <rPh sb="7" eb="8">
      <t>ジョウ</t>
    </rPh>
    <rPh sb="8" eb="10">
      <t>リヨウ</t>
    </rPh>
    <rPh sb="10" eb="12">
      <t>ジョウキョウ</t>
    </rPh>
    <phoneticPr fontId="3"/>
  </si>
  <si>
    <t>12-75</t>
  </si>
  <si>
    <t>とちおファミリースキー場利用状況</t>
    <rPh sb="11" eb="12">
      <t>バ</t>
    </rPh>
    <rPh sb="12" eb="14">
      <t>リヨウ</t>
    </rPh>
    <rPh sb="14" eb="16">
      <t>ジョウキョウ</t>
    </rPh>
    <phoneticPr fontId="3"/>
  </si>
  <si>
    <t>12-76</t>
  </si>
  <si>
    <t>中学校夜間照明施設利用状況</t>
    <rPh sb="0" eb="3">
      <t>チュウガッコウ</t>
    </rPh>
    <rPh sb="3" eb="5">
      <t>ヤカン</t>
    </rPh>
    <rPh sb="5" eb="7">
      <t>ショウメイ</t>
    </rPh>
    <rPh sb="7" eb="9">
      <t>シセツ</t>
    </rPh>
    <rPh sb="9" eb="11">
      <t>リヨウ</t>
    </rPh>
    <rPh sb="11" eb="13">
      <t>ジョウキョウ</t>
    </rPh>
    <phoneticPr fontId="3"/>
  </si>
  <si>
    <t>12-77</t>
  </si>
  <si>
    <t>ながおか市民センター利用者数</t>
    <rPh sb="4" eb="6">
      <t>シミン</t>
    </rPh>
    <rPh sb="10" eb="12">
      <t>リヨウ</t>
    </rPh>
    <rPh sb="12" eb="13">
      <t>シャ</t>
    </rPh>
    <rPh sb="13" eb="14">
      <t>スウ</t>
    </rPh>
    <phoneticPr fontId="3"/>
  </si>
  <si>
    <t>12-78</t>
  </si>
  <si>
    <t>ミライエ長岡</t>
    <rPh sb="4" eb="6">
      <t>ナガオカ</t>
    </rPh>
    <phoneticPr fontId="3"/>
  </si>
  <si>
    <t>12-79</t>
  </si>
  <si>
    <t>まちなかキャンパス長岡利用者数</t>
    <rPh sb="9" eb="11">
      <t>ナガオカ</t>
    </rPh>
    <rPh sb="11" eb="13">
      <t>リヨウ</t>
    </rPh>
    <rPh sb="13" eb="14">
      <t>シャ</t>
    </rPh>
    <rPh sb="14" eb="15">
      <t>スウ</t>
    </rPh>
    <phoneticPr fontId="3"/>
  </si>
  <si>
    <t>12-80</t>
  </si>
  <si>
    <t>アオーレ長岡利用状況</t>
    <rPh sb="4" eb="6">
      <t>ナガオカ</t>
    </rPh>
    <rPh sb="6" eb="8">
      <t>リヨウ</t>
    </rPh>
    <rPh sb="8" eb="10">
      <t>ジョウキョウ</t>
    </rPh>
    <phoneticPr fontId="3"/>
  </si>
  <si>
    <t>12-81</t>
  </si>
  <si>
    <t>越路地域交流館利用状況</t>
    <rPh sb="0" eb="2">
      <t>コシジ</t>
    </rPh>
    <rPh sb="2" eb="4">
      <t>チイキ</t>
    </rPh>
    <rPh sb="4" eb="6">
      <t>コウリュウ</t>
    </rPh>
    <rPh sb="6" eb="7">
      <t>カン</t>
    </rPh>
    <rPh sb="7" eb="9">
      <t>リヨウ</t>
    </rPh>
    <rPh sb="9" eb="11">
      <t>ジョウキョウ</t>
    </rPh>
    <phoneticPr fontId="3"/>
  </si>
  <si>
    <t>12-82</t>
  </si>
  <si>
    <t>みしま交流センター利用状況</t>
    <rPh sb="3" eb="5">
      <t>コウリュウ</t>
    </rPh>
    <rPh sb="9" eb="11">
      <t>リヨウ</t>
    </rPh>
    <rPh sb="11" eb="13">
      <t>ジョウキョウ</t>
    </rPh>
    <phoneticPr fontId="3"/>
  </si>
  <si>
    <t>12-83</t>
  </si>
  <si>
    <t>とちおふるさと交流広場（ゴルフ場）利用状況</t>
    <rPh sb="7" eb="9">
      <t>コウリュウ</t>
    </rPh>
    <rPh sb="9" eb="11">
      <t>ヒロバ</t>
    </rPh>
    <rPh sb="15" eb="16">
      <t>ジョウ</t>
    </rPh>
    <rPh sb="17" eb="19">
      <t>リヨウ</t>
    </rPh>
    <rPh sb="19" eb="21">
      <t>ジョウキョウ</t>
    </rPh>
    <phoneticPr fontId="3"/>
  </si>
  <si>
    <t>12-84</t>
  </si>
  <si>
    <t>トチオーレ利用状況</t>
    <rPh sb="5" eb="7">
      <t>リヨウ</t>
    </rPh>
    <rPh sb="7" eb="9">
      <t>ジョウキョウ</t>
    </rPh>
    <phoneticPr fontId="3"/>
  </si>
  <si>
    <t>12-85</t>
  </si>
  <si>
    <t>ハイブ長岡利用状況</t>
    <rPh sb="3" eb="5">
      <t>ナガオカ</t>
    </rPh>
    <rPh sb="5" eb="7">
      <t>リヨウ</t>
    </rPh>
    <rPh sb="7" eb="9">
      <t>ジョウキョウ</t>
    </rPh>
    <phoneticPr fontId="3"/>
  </si>
  <si>
    <t>12-86</t>
  </si>
  <si>
    <t>栃尾産業交流センター利用状況</t>
    <rPh sb="0" eb="2">
      <t>トチオ</t>
    </rPh>
    <rPh sb="2" eb="4">
      <t>サンギョウ</t>
    </rPh>
    <rPh sb="4" eb="6">
      <t>コウリュウ</t>
    </rPh>
    <rPh sb="10" eb="12">
      <t>リヨウ</t>
    </rPh>
    <rPh sb="12" eb="14">
      <t>ジョウキョウ</t>
    </rPh>
    <phoneticPr fontId="3"/>
  </si>
  <si>
    <t>12-87</t>
  </si>
  <si>
    <t>道の駅利用状況</t>
    <rPh sb="0" eb="1">
      <t>ミチ</t>
    </rPh>
    <rPh sb="2" eb="3">
      <t>エキ</t>
    </rPh>
    <rPh sb="3" eb="5">
      <t>リヨウ</t>
    </rPh>
    <rPh sb="5" eb="7">
      <t>ジョウキョウ</t>
    </rPh>
    <phoneticPr fontId="3"/>
  </si>
  <si>
    <t>Ｂ＆Ｇ海洋センター利用状況</t>
    <rPh sb="3" eb="5">
      <t>カイヨウ</t>
    </rPh>
    <rPh sb="9" eb="11">
      <t>リヨウ</t>
    </rPh>
    <rPh sb="11" eb="13">
      <t>ジョウキョウ</t>
    </rPh>
    <phoneticPr fontId="3"/>
  </si>
  <si>
    <t>12-89</t>
  </si>
  <si>
    <t>塚山活性化センター利用状況</t>
    <rPh sb="0" eb="2">
      <t>ツカヤマ</t>
    </rPh>
    <rPh sb="2" eb="5">
      <t>カッセイカ</t>
    </rPh>
    <rPh sb="9" eb="11">
      <t>リヨウ</t>
    </rPh>
    <rPh sb="11" eb="13">
      <t>ジョウキョウ</t>
    </rPh>
    <phoneticPr fontId="3"/>
  </si>
  <si>
    <t>12-90</t>
  </si>
  <si>
    <t>山古志闘牛場利用状況</t>
    <rPh sb="0" eb="3">
      <t>ヤマコシ</t>
    </rPh>
    <rPh sb="3" eb="6">
      <t>トウギュウジョウ</t>
    </rPh>
    <rPh sb="6" eb="8">
      <t>リヨウ</t>
    </rPh>
    <rPh sb="8" eb="10">
      <t>ジョウキョウ</t>
    </rPh>
    <phoneticPr fontId="3"/>
  </si>
  <si>
    <t>12-91</t>
  </si>
  <si>
    <t>ホテルサンローラ・川口温泉利用状況</t>
    <rPh sb="9" eb="13">
      <t>カワグチオンセン</t>
    </rPh>
    <rPh sb="13" eb="15">
      <t>リヨウ</t>
    </rPh>
    <rPh sb="15" eb="17">
      <t>ジョウキョウ</t>
    </rPh>
    <phoneticPr fontId="3"/>
  </si>
  <si>
    <t>12-92</t>
  </si>
  <si>
    <t>テレビ受信契約数</t>
    <rPh sb="3" eb="5">
      <t>ジュシン</t>
    </rPh>
    <rPh sb="5" eb="8">
      <t>ケイヤクスウ</t>
    </rPh>
    <phoneticPr fontId="3"/>
  </si>
  <si>
    <t>12-93</t>
  </si>
  <si>
    <t>宗教法人の概況</t>
    <rPh sb="0" eb="2">
      <t>シュウキョウ</t>
    </rPh>
    <rPh sb="2" eb="4">
      <t>ホウジン</t>
    </rPh>
    <rPh sb="5" eb="7">
      <t>ガイキョウ</t>
    </rPh>
    <phoneticPr fontId="3"/>
  </si>
  <si>
    <t>市立科学博物館資料数</t>
    <rPh sb="0" eb="2">
      <t>シリツ</t>
    </rPh>
    <rPh sb="2" eb="4">
      <t>カガク</t>
    </rPh>
    <rPh sb="4" eb="7">
      <t>ハクブツカン</t>
    </rPh>
    <rPh sb="7" eb="9">
      <t>シリョウ</t>
    </rPh>
    <rPh sb="9" eb="10">
      <t>スウ</t>
    </rPh>
    <phoneticPr fontId="3"/>
  </si>
  <si>
    <t>市立科学博物館利用者数</t>
    <rPh sb="0" eb="2">
      <t>シリツ</t>
    </rPh>
    <rPh sb="2" eb="4">
      <t>カガク</t>
    </rPh>
    <rPh sb="4" eb="7">
      <t>ハクブツカン</t>
    </rPh>
    <rPh sb="7" eb="10">
      <t>リヨウシャ</t>
    </rPh>
    <rPh sb="10" eb="11">
      <t>スウ</t>
    </rPh>
    <phoneticPr fontId="3"/>
  </si>
  <si>
    <t>12-3</t>
  </si>
  <si>
    <t>国・県・市指定文化財一覧表</t>
    <rPh sb="0" eb="1">
      <t>クニ</t>
    </rPh>
    <rPh sb="2" eb="3">
      <t>ケン</t>
    </rPh>
    <rPh sb="4" eb="5">
      <t>シ</t>
    </rPh>
    <rPh sb="5" eb="7">
      <t>シテイ</t>
    </rPh>
    <rPh sb="7" eb="10">
      <t>ブンカザイ</t>
    </rPh>
    <rPh sb="10" eb="12">
      <t>イチラン</t>
    </rPh>
    <rPh sb="12" eb="13">
      <t>ヒョウ</t>
    </rPh>
    <phoneticPr fontId="3"/>
  </si>
  <si>
    <t>12-4</t>
  </si>
  <si>
    <t>図書館資料所蔵数</t>
    <rPh sb="0" eb="3">
      <t>トショカン</t>
    </rPh>
    <rPh sb="3" eb="5">
      <t>シリョウ</t>
    </rPh>
    <rPh sb="5" eb="7">
      <t>ショゾウ</t>
    </rPh>
    <rPh sb="7" eb="8">
      <t>スウ</t>
    </rPh>
    <phoneticPr fontId="3"/>
  </si>
  <si>
    <t>12-5</t>
  </si>
  <si>
    <t>図書館資料貸出数</t>
    <rPh sb="0" eb="3">
      <t>トショカン</t>
    </rPh>
    <rPh sb="3" eb="5">
      <t>シリョウ</t>
    </rPh>
    <rPh sb="5" eb="6">
      <t>カ</t>
    </rPh>
    <rPh sb="6" eb="7">
      <t>ダ</t>
    </rPh>
    <rPh sb="7" eb="8">
      <t>スウ</t>
    </rPh>
    <phoneticPr fontId="3"/>
  </si>
  <si>
    <t>12-6</t>
  </si>
  <si>
    <t>自動車・団体文庫等配本箇所数及び貸出数</t>
    <rPh sb="0" eb="3">
      <t>ジドウシャ</t>
    </rPh>
    <rPh sb="4" eb="6">
      <t>ダンタイ</t>
    </rPh>
    <rPh sb="6" eb="8">
      <t>ブンコ</t>
    </rPh>
    <rPh sb="8" eb="9">
      <t>トウ</t>
    </rPh>
    <rPh sb="9" eb="11">
      <t>ハイホン</t>
    </rPh>
    <rPh sb="11" eb="13">
      <t>カショ</t>
    </rPh>
    <rPh sb="13" eb="14">
      <t>スウ</t>
    </rPh>
    <rPh sb="14" eb="15">
      <t>オヨ</t>
    </rPh>
    <rPh sb="16" eb="17">
      <t>カ</t>
    </rPh>
    <rPh sb="17" eb="18">
      <t>ダ</t>
    </rPh>
    <rPh sb="18" eb="19">
      <t>スウ</t>
    </rPh>
    <phoneticPr fontId="3"/>
  </si>
  <si>
    <t>12-7</t>
  </si>
  <si>
    <t>中央公民館利用状況</t>
    <rPh sb="0" eb="2">
      <t>チュウオウ</t>
    </rPh>
    <rPh sb="2" eb="5">
      <t>コウミンカン</t>
    </rPh>
    <rPh sb="5" eb="7">
      <t>リヨウ</t>
    </rPh>
    <rPh sb="7" eb="9">
      <t>ジョウキョウ</t>
    </rPh>
    <phoneticPr fontId="3"/>
  </si>
  <si>
    <t>12-8</t>
  </si>
  <si>
    <t>中之島公民館利用状況</t>
    <rPh sb="0" eb="3">
      <t>ナカノシマ</t>
    </rPh>
    <rPh sb="3" eb="6">
      <t>コウミンカン</t>
    </rPh>
    <rPh sb="6" eb="8">
      <t>リヨウ</t>
    </rPh>
    <rPh sb="8" eb="10">
      <t>ジョウキョウ</t>
    </rPh>
    <phoneticPr fontId="3"/>
  </si>
  <si>
    <t>12-9</t>
  </si>
  <si>
    <t>川口公民館利用状況</t>
    <rPh sb="0" eb="2">
      <t>カワグチ</t>
    </rPh>
    <rPh sb="2" eb="5">
      <t>コウミンカン</t>
    </rPh>
    <rPh sb="5" eb="7">
      <t>リヨウ</t>
    </rPh>
    <rPh sb="7" eb="9">
      <t>ジョウキョウ</t>
    </rPh>
    <phoneticPr fontId="3"/>
  </si>
  <si>
    <t>12-1</t>
    <phoneticPr fontId="6"/>
  </si>
  <si>
    <t>12-2</t>
    <phoneticPr fontId="6"/>
  </si>
  <si>
    <t>12-88</t>
    <phoneticPr fontId="6"/>
  </si>
  <si>
    <t>資料　文化振興課</t>
    <rPh sb="0" eb="2">
      <t>シリョウ</t>
    </rPh>
    <rPh sb="3" eb="5">
      <t>ブンカ</t>
    </rPh>
    <rPh sb="5" eb="8">
      <t>シンコウカ</t>
    </rPh>
    <rPh sb="7" eb="8">
      <t>カ</t>
    </rPh>
    <phoneticPr fontId="7"/>
  </si>
  <si>
    <t>４　令和２年は、新型コロナウイルス感染症の拡大を受け、臨時休館した期間があります。</t>
    <rPh sb="2" eb="4">
      <t>レイワ</t>
    </rPh>
    <rPh sb="5" eb="6">
      <t>ネン</t>
    </rPh>
    <rPh sb="8" eb="10">
      <t>シンガタ</t>
    </rPh>
    <rPh sb="17" eb="20">
      <t>カンセンショウ</t>
    </rPh>
    <rPh sb="21" eb="23">
      <t>カクダイ</t>
    </rPh>
    <rPh sb="24" eb="25">
      <t>ウ</t>
    </rPh>
    <rPh sb="27" eb="29">
      <t>リンジ</t>
    </rPh>
    <rPh sb="29" eb="31">
      <t>キュウカン</t>
    </rPh>
    <rPh sb="33" eb="35">
      <t>キカン</t>
    </rPh>
    <phoneticPr fontId="7"/>
  </si>
  <si>
    <t>３　入場者数のうち、スタジオについては利用者の数です。</t>
    <rPh sb="2" eb="4">
      <t>ニュウジョウ</t>
    </rPh>
    <rPh sb="4" eb="5">
      <t>シャ</t>
    </rPh>
    <rPh sb="5" eb="6">
      <t>スウ</t>
    </rPh>
    <rPh sb="19" eb="22">
      <t>リヨウシャ</t>
    </rPh>
    <rPh sb="23" eb="24">
      <t>スウ</t>
    </rPh>
    <phoneticPr fontId="7"/>
  </si>
  <si>
    <t>２　スタジオは、第１スタジオから第10スタジオの計です。</t>
    <rPh sb="8" eb="9">
      <t>ダイ</t>
    </rPh>
    <rPh sb="16" eb="17">
      <t>ダイ</t>
    </rPh>
    <rPh sb="24" eb="25">
      <t>ケイ</t>
    </rPh>
    <phoneticPr fontId="7"/>
  </si>
  <si>
    <t>１　回数は、午前、午後、夜間の使用区分それぞれ１回としています。</t>
    <rPh sb="2" eb="4">
      <t>カイスウ</t>
    </rPh>
    <rPh sb="6" eb="8">
      <t>ゴゼン</t>
    </rPh>
    <rPh sb="9" eb="11">
      <t>ゴゴ</t>
    </rPh>
    <rPh sb="12" eb="14">
      <t>ヤカン</t>
    </rPh>
    <rPh sb="15" eb="17">
      <t>シヨウ</t>
    </rPh>
    <rPh sb="17" eb="19">
      <t>クブン</t>
    </rPh>
    <rPh sb="24" eb="25">
      <t>カイ</t>
    </rPh>
    <phoneticPr fontId="7"/>
  </si>
  <si>
    <t>令和元年度</t>
  </si>
  <si>
    <t>その他</t>
  </si>
  <si>
    <t>演  劇</t>
    <phoneticPr fontId="7"/>
  </si>
  <si>
    <t>舞  踊</t>
    <phoneticPr fontId="7"/>
  </si>
  <si>
    <t>音  楽</t>
    <phoneticPr fontId="7"/>
  </si>
  <si>
    <t>計</t>
  </si>
  <si>
    <t>スタジオ</t>
  </si>
  <si>
    <t>シアター</t>
  </si>
  <si>
    <r>
      <t>コンサート
ホ ー</t>
    </r>
    <r>
      <rPr>
        <sz val="11"/>
        <color theme="1"/>
        <rFont val="游ゴシック"/>
        <family val="2"/>
        <scheme val="minor"/>
      </rPr>
      <t xml:space="preserve"> ル</t>
    </r>
    <phoneticPr fontId="7"/>
  </si>
  <si>
    <t>総  数</t>
    <phoneticPr fontId="7"/>
  </si>
  <si>
    <t>コンサートホール</t>
  </si>
  <si>
    <t>入  場  者  数</t>
    <phoneticPr fontId="7"/>
  </si>
  <si>
    <t>利      用      回      数</t>
    <phoneticPr fontId="7"/>
  </si>
  <si>
    <t>区分</t>
    <phoneticPr fontId="7"/>
  </si>
  <si>
    <t>12－27  リリックホール利用状況</t>
    <phoneticPr fontId="7"/>
  </si>
  <si>
    <t>資料　スポーツ振興課</t>
  </si>
  <si>
    <t>２　令和２年及び３年は、新型コロナウイルス感染症の拡大を受け、臨時休館または利用制限をした期間があります。</t>
    <rPh sb="2" eb="3">
      <t>レイ</t>
    </rPh>
    <rPh sb="6" eb="7">
      <t>オヨ</t>
    </rPh>
    <rPh sb="9" eb="10">
      <t>ネン</t>
    </rPh>
    <rPh sb="38" eb="40">
      <t>リヨウ</t>
    </rPh>
    <rPh sb="40" eb="42">
      <t>セイゲン</t>
    </rPh>
    <phoneticPr fontId="10"/>
  </si>
  <si>
    <t>１ （　）は、個人使用の内数です。</t>
    <rPh sb="9" eb="11">
      <t>シヨウ</t>
    </rPh>
    <phoneticPr fontId="7"/>
  </si>
  <si>
    <t>弓 道 場</t>
    <phoneticPr fontId="7"/>
  </si>
  <si>
    <t>会 議 室</t>
    <phoneticPr fontId="7"/>
  </si>
  <si>
    <t>第 　 ２
武 道 場</t>
    <phoneticPr fontId="7"/>
  </si>
  <si>
    <t>第 　 １
武 道 場</t>
    <phoneticPr fontId="7"/>
  </si>
  <si>
    <t>小 ア リ
ー 　 ナ</t>
    <phoneticPr fontId="7"/>
  </si>
  <si>
    <t>大 ア リ
ー 　 ナ</t>
    <rPh sb="0" eb="1">
      <t>ダイ</t>
    </rPh>
    <phoneticPr fontId="7"/>
  </si>
  <si>
    <r>
      <t>トレーニ
ン グ</t>
    </r>
    <r>
      <rPr>
        <sz val="11"/>
        <color theme="1"/>
        <rFont val="游ゴシック"/>
        <family val="2"/>
        <scheme val="minor"/>
      </rPr>
      <t xml:space="preserve"> 室</t>
    </r>
    <phoneticPr fontId="7"/>
  </si>
  <si>
    <t>会    員</t>
    <phoneticPr fontId="7"/>
  </si>
  <si>
    <t>障 害 者
介 助 者</t>
    <rPh sb="0" eb="1">
      <t>ショウ</t>
    </rPh>
    <rPh sb="2" eb="3">
      <t>ガイ</t>
    </rPh>
    <rPh sb="4" eb="5">
      <t>モノ</t>
    </rPh>
    <rPh sb="6" eb="7">
      <t>カイ</t>
    </rPh>
    <rPh sb="8" eb="9">
      <t>スケ</t>
    </rPh>
    <rPh sb="10" eb="11">
      <t>モノ</t>
    </rPh>
    <phoneticPr fontId="7"/>
  </si>
  <si>
    <t>高 齢 者</t>
    <phoneticPr fontId="7"/>
  </si>
  <si>
    <t>高    校</t>
    <phoneticPr fontId="7"/>
  </si>
  <si>
    <t>小 ・ 中</t>
    <phoneticPr fontId="7"/>
  </si>
  <si>
    <t>器械体操
専　　用
練 習 場</t>
    <rPh sb="0" eb="2">
      <t>キカイ</t>
    </rPh>
    <rPh sb="2" eb="4">
      <t>タイソウ</t>
    </rPh>
    <rPh sb="5" eb="6">
      <t>セン</t>
    </rPh>
    <rPh sb="8" eb="9">
      <t>ヨウ</t>
    </rPh>
    <rPh sb="10" eb="11">
      <t>ネリ</t>
    </rPh>
    <rPh sb="12" eb="13">
      <t>シュウ</t>
    </rPh>
    <rPh sb="14" eb="15">
      <t>バ</t>
    </rPh>
    <phoneticPr fontId="7"/>
  </si>
  <si>
    <t>専用使用</t>
    <rPh sb="2" eb="3">
      <t>ツカ</t>
    </rPh>
    <phoneticPr fontId="7"/>
  </si>
  <si>
    <t>個人使用</t>
    <rPh sb="2" eb="3">
      <t>シ</t>
    </rPh>
    <phoneticPr fontId="7"/>
  </si>
  <si>
    <t>総    数</t>
    <phoneticPr fontId="7"/>
  </si>
  <si>
    <t>12－28  市民体育館利用状況</t>
    <phoneticPr fontId="7"/>
  </si>
  <si>
    <t>資料　スポーツ振興課　　</t>
    <phoneticPr fontId="7"/>
  </si>
  <si>
    <t>２　令和２年及び３年は、新型コロナウイルス感染症の拡大を受け、臨時休館または利用制限をした期間があります。</t>
    <rPh sb="2" eb="3">
      <t>レイ</t>
    </rPh>
    <rPh sb="6" eb="7">
      <t>オヨ</t>
    </rPh>
    <rPh sb="9" eb="10">
      <t>ネン</t>
    </rPh>
    <rPh sb="38" eb="42">
      <t>リヨウセイゲン</t>
    </rPh>
    <phoneticPr fontId="10"/>
  </si>
  <si>
    <t>１　（　）は、個人使用の内数です。</t>
    <rPh sb="9" eb="11">
      <t>シヨウ</t>
    </rPh>
    <phoneticPr fontId="7"/>
  </si>
  <si>
    <t>アリーナ</t>
  </si>
  <si>
    <t>会  員</t>
    <phoneticPr fontId="7"/>
  </si>
  <si>
    <t>障害者
介助者</t>
    <rPh sb="0" eb="2">
      <t>ショウガイ</t>
    </rPh>
    <rPh sb="2" eb="3">
      <t>モノ</t>
    </rPh>
    <rPh sb="4" eb="6">
      <t>カイジョ</t>
    </rPh>
    <rPh sb="6" eb="7">
      <t>モノ</t>
    </rPh>
    <phoneticPr fontId="7"/>
  </si>
  <si>
    <t>高齢者</t>
  </si>
  <si>
    <t>高  校</t>
    <phoneticPr fontId="7"/>
  </si>
  <si>
    <t>小・中</t>
  </si>
  <si>
    <t>専  用  使  用</t>
    <rPh sb="6" eb="7">
      <t>ツカ</t>
    </rPh>
    <phoneticPr fontId="7"/>
  </si>
  <si>
    <t>個    　　　　人    　　　　使    　　　　用</t>
    <rPh sb="18" eb="19">
      <t>シ</t>
    </rPh>
    <phoneticPr fontId="7"/>
  </si>
  <si>
    <t>12－29　南部体育館利用状況</t>
    <phoneticPr fontId="7"/>
  </si>
  <si>
    <t>資料　スポーツ振興課　　　</t>
  </si>
  <si>
    <t>３　(　）は、個人使用の内数です。</t>
    <phoneticPr fontId="7"/>
  </si>
  <si>
    <t>２　令和４年７月より、トレーニング室の供用を開始しました。</t>
    <rPh sb="5" eb="6">
      <t>ネン</t>
    </rPh>
    <rPh sb="7" eb="8">
      <t>ガツ</t>
    </rPh>
    <rPh sb="17" eb="18">
      <t>シツ</t>
    </rPh>
    <rPh sb="19" eb="21">
      <t>キョウヨウ</t>
    </rPh>
    <rPh sb="22" eb="24">
      <t>カイシ</t>
    </rPh>
    <phoneticPr fontId="10"/>
  </si>
  <si>
    <t>１　令和２年及び３年は、新型コロナウイルス感染症の拡大を受け、臨時休館または利用制限をした期間があります。</t>
    <rPh sb="6" eb="7">
      <t>オヨ</t>
    </rPh>
    <rPh sb="9" eb="10">
      <t>ネン</t>
    </rPh>
    <rPh sb="12" eb="14">
      <t>シンガタ</t>
    </rPh>
    <rPh sb="38" eb="42">
      <t>リヨウセイゲン</t>
    </rPh>
    <phoneticPr fontId="10"/>
  </si>
  <si>
    <t>会議室</t>
  </si>
  <si>
    <t>多目的
ホール</t>
    <phoneticPr fontId="7"/>
  </si>
  <si>
    <t>障害者
介助者</t>
    <rPh sb="0" eb="3">
      <t>ショウガイシャ</t>
    </rPh>
    <rPh sb="4" eb="7">
      <t>カイジョシャ</t>
    </rPh>
    <phoneticPr fontId="7"/>
  </si>
  <si>
    <t>計</t>
    <phoneticPr fontId="7"/>
  </si>
  <si>
    <t>個    　　　人    　　　使    　　　用</t>
    <phoneticPr fontId="7"/>
  </si>
  <si>
    <t>12－30  北部体育館利用状況</t>
    <phoneticPr fontId="7"/>
  </si>
  <si>
    <t>資料　観光事業課</t>
    <rPh sb="0" eb="2">
      <t>シリョウ</t>
    </rPh>
    <rPh sb="3" eb="5">
      <t>カンコウ</t>
    </rPh>
    <rPh sb="5" eb="7">
      <t>ジギョウ</t>
    </rPh>
    <rPh sb="7" eb="8">
      <t>カ</t>
    </rPh>
    <phoneticPr fontId="7"/>
  </si>
  <si>
    <t>３</t>
  </si>
  <si>
    <t>12－21 良寛の里美術館利用状況</t>
    <rPh sb="6" eb="8">
      <t>リョウカン</t>
    </rPh>
    <rPh sb="9" eb="10">
      <t>サト</t>
    </rPh>
    <rPh sb="10" eb="13">
      <t>ビジュツカン</t>
    </rPh>
    <rPh sb="13" eb="15">
      <t>リヨウ</t>
    </rPh>
    <rPh sb="15" eb="17">
      <t>ジョウキョウ</t>
    </rPh>
    <phoneticPr fontId="7"/>
  </si>
  <si>
    <t>令和５年12月から休館中です。</t>
    <rPh sb="3" eb="4">
      <t>ネン</t>
    </rPh>
    <rPh sb="6" eb="7">
      <t>ツキ</t>
    </rPh>
    <rPh sb="9" eb="11">
      <t>キュウカン</t>
    </rPh>
    <rPh sb="11" eb="12">
      <t>チュウ</t>
    </rPh>
    <phoneticPr fontId="10"/>
  </si>
  <si>
    <t>12－22  菊盛記念美術館利用状況</t>
    <rPh sb="7" eb="8">
      <t>キク</t>
    </rPh>
    <rPh sb="8" eb="9">
      <t>モリ</t>
    </rPh>
    <rPh sb="9" eb="11">
      <t>キネン</t>
    </rPh>
    <rPh sb="11" eb="14">
      <t>ビジュツカン</t>
    </rPh>
    <rPh sb="14" eb="16">
      <t>リヨウ</t>
    </rPh>
    <rPh sb="16" eb="18">
      <t>ジョウキョウ</t>
    </rPh>
    <phoneticPr fontId="7"/>
  </si>
  <si>
    <t>資料　小国支所地域振興・市民生活課</t>
    <rPh sb="0" eb="2">
      <t>シリョウ</t>
    </rPh>
    <rPh sb="3" eb="5">
      <t>オグニ</t>
    </rPh>
    <rPh sb="5" eb="7">
      <t>シショ</t>
    </rPh>
    <rPh sb="7" eb="9">
      <t>チイキ</t>
    </rPh>
    <rPh sb="9" eb="11">
      <t>シンコウ</t>
    </rPh>
    <rPh sb="12" eb="14">
      <t>シミン</t>
    </rPh>
    <rPh sb="14" eb="16">
      <t>セイカツ</t>
    </rPh>
    <rPh sb="16" eb="17">
      <t>カ</t>
    </rPh>
    <phoneticPr fontId="7"/>
  </si>
  <si>
    <t>２　令和３年３月31日で閉館しました。</t>
    <rPh sb="2" eb="4">
      <t>レイワ</t>
    </rPh>
    <rPh sb="5" eb="6">
      <t>ネン</t>
    </rPh>
    <rPh sb="7" eb="8">
      <t>ガツ</t>
    </rPh>
    <rPh sb="10" eb="11">
      <t>ニチ</t>
    </rPh>
    <rPh sb="12" eb="14">
      <t>ヘイカン</t>
    </rPh>
    <phoneticPr fontId="10"/>
  </si>
  <si>
    <t>１　平成30年度から内訳の集計をやめました。</t>
    <rPh sb="2" eb="4">
      <t>ヘイセイ</t>
    </rPh>
    <rPh sb="6" eb="8">
      <t>ネンド</t>
    </rPh>
    <rPh sb="10" eb="12">
      <t>ウチワケ</t>
    </rPh>
    <rPh sb="13" eb="15">
      <t>シュウケイ</t>
    </rPh>
    <phoneticPr fontId="10"/>
  </si>
  <si>
    <t>平成28年度</t>
    <rPh sb="0" eb="2">
      <t>ヘイセイ</t>
    </rPh>
    <rPh sb="4" eb="6">
      <t>ネンド</t>
    </rPh>
    <phoneticPr fontId="10"/>
  </si>
  <si>
    <t>12－23  小国芸術村利用状況</t>
    <rPh sb="7" eb="9">
      <t>オグニ</t>
    </rPh>
    <rPh sb="9" eb="11">
      <t>ゲイジュツ</t>
    </rPh>
    <rPh sb="11" eb="12">
      <t>ムラ</t>
    </rPh>
    <rPh sb="12" eb="14">
      <t>リヨウ</t>
    </rPh>
    <rPh sb="14" eb="16">
      <t>ジョウキョウ</t>
    </rPh>
    <phoneticPr fontId="7"/>
  </si>
  <si>
    <t>資料　科学博物館（寺泊水族博物館）</t>
    <rPh sb="0" eb="2">
      <t>シリョウ</t>
    </rPh>
    <rPh sb="3" eb="5">
      <t>カガク</t>
    </rPh>
    <rPh sb="5" eb="8">
      <t>ハクブツカン</t>
    </rPh>
    <rPh sb="9" eb="11">
      <t>テラドマリ</t>
    </rPh>
    <rPh sb="11" eb="13">
      <t>スイゾク</t>
    </rPh>
    <rPh sb="13" eb="16">
      <t>ハクブツカン</t>
    </rPh>
    <phoneticPr fontId="7"/>
  </si>
  <si>
    <t>　６</t>
  </si>
  <si>
    <t>　５</t>
    <phoneticPr fontId="10"/>
  </si>
  <si>
    <t>　４</t>
    <phoneticPr fontId="10"/>
  </si>
  <si>
    <t>　３</t>
    <phoneticPr fontId="10"/>
  </si>
  <si>
    <t>令和２年</t>
    <rPh sb="0" eb="1">
      <t>レイ</t>
    </rPh>
    <rPh sb="1" eb="2">
      <t>カズ</t>
    </rPh>
    <rPh sb="3" eb="4">
      <t>ネン</t>
    </rPh>
    <phoneticPr fontId="10"/>
  </si>
  <si>
    <t>点</t>
    <rPh sb="0" eb="1">
      <t>テン</t>
    </rPh>
    <phoneticPr fontId="10"/>
  </si>
  <si>
    <t>種</t>
    <rPh sb="0" eb="1">
      <t>シュ</t>
    </rPh>
    <phoneticPr fontId="10"/>
  </si>
  <si>
    <t>種</t>
    <rPh sb="0" eb="1">
      <t>タネ</t>
    </rPh>
    <phoneticPr fontId="10"/>
  </si>
  <si>
    <t>展示数</t>
    <rPh sb="0" eb="2">
      <t>テンジ</t>
    </rPh>
    <rPh sb="2" eb="3">
      <t>スウ</t>
    </rPh>
    <phoneticPr fontId="10"/>
  </si>
  <si>
    <t>種　類</t>
    <rPh sb="0" eb="1">
      <t>シュ</t>
    </rPh>
    <rPh sb="2" eb="3">
      <t>タグイ</t>
    </rPh>
    <phoneticPr fontId="10"/>
  </si>
  <si>
    <t>無脊椎動物</t>
    <rPh sb="0" eb="3">
      <t>ムセキツイ</t>
    </rPh>
    <rPh sb="3" eb="5">
      <t>ドウブツ</t>
    </rPh>
    <phoneticPr fontId="10"/>
  </si>
  <si>
    <t>魚　　類</t>
    <rPh sb="0" eb="1">
      <t>サカナ</t>
    </rPh>
    <rPh sb="3" eb="4">
      <t>タグイ</t>
    </rPh>
    <phoneticPr fontId="10"/>
  </si>
  <si>
    <t>両生類</t>
    <rPh sb="0" eb="3">
      <t>リョウセイルイ</t>
    </rPh>
    <phoneticPr fontId="10"/>
  </si>
  <si>
    <t>爬虫類</t>
    <rPh sb="0" eb="3">
      <t>ハチュウルイ</t>
    </rPh>
    <phoneticPr fontId="7"/>
  </si>
  <si>
    <t>鳥　　類</t>
    <rPh sb="0" eb="1">
      <t>トリ</t>
    </rPh>
    <rPh sb="3" eb="4">
      <t>タグイ</t>
    </rPh>
    <phoneticPr fontId="7"/>
  </si>
  <si>
    <t>哺乳類</t>
    <rPh sb="0" eb="3">
      <t>ホニュウルイ</t>
    </rPh>
    <phoneticPr fontId="10"/>
  </si>
  <si>
    <t>年　　次</t>
    <rPh sb="0" eb="1">
      <t>ネン</t>
    </rPh>
    <rPh sb="3" eb="4">
      <t>ツギ</t>
    </rPh>
    <phoneticPr fontId="10"/>
  </si>
  <si>
    <t>各年４．１現在</t>
    <rPh sb="0" eb="2">
      <t>カクトシ</t>
    </rPh>
    <rPh sb="5" eb="7">
      <t>ゲンザイ</t>
    </rPh>
    <phoneticPr fontId="10"/>
  </si>
  <si>
    <t>12－25  寺泊水族博物館展示生物数</t>
    <rPh sb="7" eb="9">
      <t>テラドマリ</t>
    </rPh>
    <rPh sb="9" eb="11">
      <t>スイゾク</t>
    </rPh>
    <rPh sb="11" eb="14">
      <t>ハクブツカン</t>
    </rPh>
    <rPh sb="14" eb="16">
      <t>テンジ</t>
    </rPh>
    <rPh sb="16" eb="18">
      <t>セイブツ</t>
    </rPh>
    <rPh sb="18" eb="19">
      <t>スウ</t>
    </rPh>
    <phoneticPr fontId="7"/>
  </si>
  <si>
    <t>資料　文化振興課</t>
    <rPh sb="0" eb="2">
      <t>シリョウ</t>
    </rPh>
    <rPh sb="3" eb="5">
      <t>ブンカ</t>
    </rPh>
    <rPh sb="5" eb="8">
      <t>シンコウカ</t>
    </rPh>
    <phoneticPr fontId="7"/>
  </si>
  <si>
    <t>４　令和２年は、新型コロナウイルス感染症の拡大を受け、臨時休館した期間があります。</t>
    <rPh sb="2" eb="3">
      <t>レイ</t>
    </rPh>
    <rPh sb="3" eb="4">
      <t>ワ</t>
    </rPh>
    <rPh sb="5" eb="6">
      <t>ネン</t>
    </rPh>
    <rPh sb="8" eb="10">
      <t>シンガタ</t>
    </rPh>
    <rPh sb="17" eb="20">
      <t>カンセンショウ</t>
    </rPh>
    <rPh sb="21" eb="23">
      <t>カクダイ</t>
    </rPh>
    <rPh sb="24" eb="25">
      <t>ウ</t>
    </rPh>
    <rPh sb="27" eb="29">
      <t>リンジ</t>
    </rPh>
    <rPh sb="29" eb="31">
      <t>キュウカン</t>
    </rPh>
    <rPh sb="33" eb="35">
      <t>キカン</t>
    </rPh>
    <phoneticPr fontId="7"/>
  </si>
  <si>
    <t>３　令和３年１月４日から２月９日まで、音響改修工事のため、一部休館しました。</t>
    <rPh sb="5" eb="6">
      <t>ネン</t>
    </rPh>
    <rPh sb="7" eb="8">
      <t>ガツ</t>
    </rPh>
    <rPh sb="9" eb="10">
      <t>カ</t>
    </rPh>
    <rPh sb="13" eb="14">
      <t>ガツ</t>
    </rPh>
    <rPh sb="15" eb="16">
      <t>カ</t>
    </rPh>
    <rPh sb="19" eb="21">
      <t>オンキョウ</t>
    </rPh>
    <rPh sb="21" eb="23">
      <t>カイシュウ</t>
    </rPh>
    <rPh sb="23" eb="25">
      <t>コウジ</t>
    </rPh>
    <rPh sb="29" eb="31">
      <t>イチブ</t>
    </rPh>
    <rPh sb="31" eb="33">
      <t>キュウカン</t>
    </rPh>
    <phoneticPr fontId="7"/>
  </si>
  <si>
    <t>２　楽屋は、４つの部屋の計です。</t>
    <rPh sb="2" eb="4">
      <t>ガクヤ</t>
    </rPh>
    <rPh sb="9" eb="11">
      <t>ヘヤ</t>
    </rPh>
    <rPh sb="12" eb="13">
      <t>ケイ</t>
    </rPh>
    <phoneticPr fontId="7"/>
  </si>
  <si>
    <t>-</t>
    <phoneticPr fontId="7"/>
  </si>
  <si>
    <t>小ホール
会 議 室</t>
    <phoneticPr fontId="7"/>
  </si>
  <si>
    <t>大ホール</t>
  </si>
  <si>
    <t>楽  屋</t>
    <phoneticPr fontId="7"/>
  </si>
  <si>
    <t>小ホール</t>
  </si>
  <si>
    <t>大  ホ  ー  ル</t>
    <phoneticPr fontId="7"/>
  </si>
  <si>
    <t>12－26  市立劇場利用状況</t>
    <phoneticPr fontId="7"/>
  </si>
  <si>
    <t xml:space="preserve">  資料　栃尾支所地域振興課</t>
    <rPh sb="2" eb="4">
      <t>シリョウ</t>
    </rPh>
    <rPh sb="5" eb="7">
      <t>トチオ</t>
    </rPh>
    <rPh sb="7" eb="9">
      <t>シショ</t>
    </rPh>
    <rPh sb="9" eb="11">
      <t>チイキ</t>
    </rPh>
    <rPh sb="11" eb="13">
      <t>シンコウ</t>
    </rPh>
    <rPh sb="13" eb="14">
      <t>カ</t>
    </rPh>
    <phoneticPr fontId="10"/>
  </si>
  <si>
    <t>があります。</t>
    <phoneticPr fontId="10"/>
  </si>
  <si>
    <t>ス感染症の拡大を受け、臨時休館した期間</t>
    <rPh sb="17" eb="19">
      <t>キカン</t>
    </rPh>
    <phoneticPr fontId="10"/>
  </si>
  <si>
    <t xml:space="preserve">  令和２年及び３年は、新型コロナウイル</t>
    <rPh sb="6" eb="7">
      <t>オヨ</t>
    </rPh>
    <rPh sb="9" eb="10">
      <t>ネン</t>
    </rPh>
    <phoneticPr fontId="10"/>
  </si>
  <si>
    <t>利用者数</t>
    <rPh sb="0" eb="2">
      <t>リヨウ</t>
    </rPh>
    <rPh sb="2" eb="3">
      <t>シャ</t>
    </rPh>
    <rPh sb="3" eb="4">
      <t>スウ</t>
    </rPh>
    <phoneticPr fontId="10"/>
  </si>
  <si>
    <t>12－38  吉水体育館利用状況</t>
    <rPh sb="7" eb="8">
      <t>キチ</t>
    </rPh>
    <rPh sb="8" eb="9">
      <t>ミズ</t>
    </rPh>
    <rPh sb="9" eb="10">
      <t>カラダ</t>
    </rPh>
    <rPh sb="10" eb="11">
      <t>イク</t>
    </rPh>
    <rPh sb="11" eb="12">
      <t>カン</t>
    </rPh>
    <rPh sb="12" eb="13">
      <t>リ</t>
    </rPh>
    <rPh sb="13" eb="14">
      <t>ヨウ</t>
    </rPh>
    <rPh sb="14" eb="15">
      <t>ジョウ</t>
    </rPh>
    <rPh sb="15" eb="16">
      <t>キョウ</t>
    </rPh>
    <phoneticPr fontId="7"/>
  </si>
  <si>
    <t>資料　栃尾支所地域振興課</t>
    <rPh sb="3" eb="5">
      <t>トチオ</t>
    </rPh>
    <rPh sb="5" eb="7">
      <t>シショ</t>
    </rPh>
    <rPh sb="7" eb="9">
      <t>チイキ</t>
    </rPh>
    <rPh sb="9" eb="11">
      <t>シンコウ</t>
    </rPh>
    <rPh sb="11" eb="12">
      <t>カ</t>
    </rPh>
    <phoneticPr fontId="10"/>
  </si>
  <si>
    <t>２　令和６年１月１日から、条例改正によりゲートボール場を廃止したため、利用人数の記載はありません。</t>
    <phoneticPr fontId="10"/>
  </si>
  <si>
    <t>柔剣道場</t>
    <rPh sb="0" eb="1">
      <t>ジュウ</t>
    </rPh>
    <rPh sb="1" eb="3">
      <t>ケンドウ</t>
    </rPh>
    <rPh sb="3" eb="4">
      <t>バ</t>
    </rPh>
    <phoneticPr fontId="10"/>
  </si>
  <si>
    <t>ゲ ー ト
ボール場</t>
    <rPh sb="9" eb="10">
      <t>バ</t>
    </rPh>
    <phoneticPr fontId="10"/>
  </si>
  <si>
    <t>武道場</t>
    <rPh sb="0" eb="2">
      <t>ブドウ</t>
    </rPh>
    <rPh sb="2" eb="3">
      <t>バ</t>
    </rPh>
    <phoneticPr fontId="10"/>
  </si>
  <si>
    <t>競技場</t>
    <rPh sb="0" eb="2">
      <t>キョウギ</t>
    </rPh>
    <rPh sb="2" eb="3">
      <t>バ</t>
    </rPh>
    <phoneticPr fontId="10"/>
  </si>
  <si>
    <t>計</t>
    <phoneticPr fontId="10"/>
  </si>
  <si>
    <t>走　路</t>
    <rPh sb="0" eb="1">
      <t>ソウ</t>
    </rPh>
    <rPh sb="2" eb="3">
      <t>ロ</t>
    </rPh>
    <phoneticPr fontId="7"/>
  </si>
  <si>
    <t>卓球場</t>
    <rPh sb="0" eb="2">
      <t>タッキュウ</t>
    </rPh>
    <rPh sb="2" eb="3">
      <t>バ</t>
    </rPh>
    <phoneticPr fontId="7"/>
  </si>
  <si>
    <r>
      <t>トレーニング</t>
    </r>
    <r>
      <rPr>
        <sz val="11"/>
        <rFont val="ＭＳ 明朝"/>
        <family val="1"/>
        <charset val="128"/>
      </rPr>
      <t xml:space="preserve">
ル　ー　ム</t>
    </r>
    <phoneticPr fontId="10"/>
  </si>
  <si>
    <t>専　　用　　使　　用</t>
    <rPh sb="0" eb="1">
      <t>アツム</t>
    </rPh>
    <rPh sb="3" eb="4">
      <t>ヨウ</t>
    </rPh>
    <rPh sb="6" eb="7">
      <t>ツカ</t>
    </rPh>
    <rPh sb="9" eb="10">
      <t>ヨウ</t>
    </rPh>
    <phoneticPr fontId="10"/>
  </si>
  <si>
    <t>個　　人　　使　　用</t>
    <rPh sb="0" eb="1">
      <t>コ</t>
    </rPh>
    <rPh sb="3" eb="4">
      <t>ジン</t>
    </rPh>
    <rPh sb="6" eb="7">
      <t>シ</t>
    </rPh>
    <rPh sb="9" eb="10">
      <t>ヨウ</t>
    </rPh>
    <phoneticPr fontId="10"/>
  </si>
  <si>
    <t>12－37  栃尾体育館利用状況</t>
    <rPh sb="7" eb="8">
      <t>トチ</t>
    </rPh>
    <rPh sb="8" eb="9">
      <t>オ</t>
    </rPh>
    <rPh sb="9" eb="10">
      <t>カラダ</t>
    </rPh>
    <rPh sb="10" eb="11">
      <t>イク</t>
    </rPh>
    <rPh sb="11" eb="12">
      <t>カン</t>
    </rPh>
    <rPh sb="12" eb="13">
      <t>リ</t>
    </rPh>
    <rPh sb="13" eb="14">
      <t>ヨウ</t>
    </rPh>
    <rPh sb="14" eb="15">
      <t>ジョウ</t>
    </rPh>
    <rPh sb="15" eb="16">
      <t>キョウ</t>
    </rPh>
    <phoneticPr fontId="7"/>
  </si>
  <si>
    <t xml:space="preserve">
</t>
    <phoneticPr fontId="10"/>
  </si>
  <si>
    <t>資料　山古志支所地域振興・市民生活課</t>
    <rPh sb="3" eb="6">
      <t>ヤマコシ</t>
    </rPh>
    <rPh sb="6" eb="8">
      <t>シショ</t>
    </rPh>
    <rPh sb="8" eb="10">
      <t>チイキ</t>
    </rPh>
    <rPh sb="10" eb="12">
      <t>シンコウ</t>
    </rPh>
    <rPh sb="13" eb="15">
      <t>シミン</t>
    </rPh>
    <rPh sb="15" eb="17">
      <t>セイカツ</t>
    </rPh>
    <rPh sb="17" eb="18">
      <t>カ</t>
    </rPh>
    <phoneticPr fontId="10"/>
  </si>
  <si>
    <t>令和２年及び３年は、新型コロナウイルス感染症の拡大を受け、臨時休館した期間があります。</t>
    <rPh sb="4" eb="5">
      <t>オヨ</t>
    </rPh>
    <rPh sb="7" eb="8">
      <t>ネン</t>
    </rPh>
    <rPh sb="29" eb="31">
      <t>リンジ</t>
    </rPh>
    <rPh sb="31" eb="33">
      <t>キュウカン</t>
    </rPh>
    <rPh sb="35" eb="37">
      <t>キカン</t>
    </rPh>
    <phoneticPr fontId="7"/>
  </si>
  <si>
    <t>小アリーナ</t>
  </si>
  <si>
    <t>大アリーナ</t>
  </si>
  <si>
    <t>団　　体</t>
    <rPh sb="0" eb="1">
      <t>ダン</t>
    </rPh>
    <rPh sb="3" eb="4">
      <t>カラダ</t>
    </rPh>
    <phoneticPr fontId="10"/>
  </si>
  <si>
    <t>個　　人</t>
    <rPh sb="0" eb="1">
      <t>コ</t>
    </rPh>
    <rPh sb="3" eb="4">
      <t>ジン</t>
    </rPh>
    <phoneticPr fontId="10"/>
  </si>
  <si>
    <t>12－36　山古志体育館利用状況</t>
    <rPh sb="6" eb="9">
      <t>ヤマコシ</t>
    </rPh>
    <rPh sb="9" eb="12">
      <t>タイイクカン</t>
    </rPh>
    <rPh sb="12" eb="14">
      <t>リヨウ</t>
    </rPh>
    <rPh sb="14" eb="16">
      <t>ジョウキョウ</t>
    </rPh>
    <phoneticPr fontId="7"/>
  </si>
  <si>
    <t>資料　南部地域事務所</t>
    <rPh sb="0" eb="2">
      <t>シリョウ</t>
    </rPh>
    <rPh sb="3" eb="10">
      <t>ナンブチイキジムショ</t>
    </rPh>
    <phoneticPr fontId="10"/>
  </si>
  <si>
    <t>令和２年及び３年は、新型コロナウイルス感染症の拡大を受け、臨時休館または利用制限をした期間があります。</t>
    <rPh sb="4" eb="5">
      <t>オヨ</t>
    </rPh>
    <rPh sb="7" eb="8">
      <t>ネン</t>
    </rPh>
    <rPh sb="36" eb="40">
      <t>リヨウセイゲン</t>
    </rPh>
    <phoneticPr fontId="10"/>
  </si>
  <si>
    <t>一般</t>
    <rPh sb="0" eb="2">
      <t>イッパン</t>
    </rPh>
    <phoneticPr fontId="10"/>
  </si>
  <si>
    <t>学校</t>
    <rPh sb="0" eb="2">
      <t>ガッコウ</t>
    </rPh>
    <phoneticPr fontId="10"/>
  </si>
  <si>
    <t>体協</t>
    <rPh sb="0" eb="2">
      <t>タイキョウ</t>
    </rPh>
    <phoneticPr fontId="10"/>
  </si>
  <si>
    <t>行政</t>
    <rPh sb="0" eb="2">
      <t>ギョウセイ</t>
    </rPh>
    <phoneticPr fontId="10"/>
  </si>
  <si>
    <t>区　　分</t>
    <rPh sb="0" eb="1">
      <t>ク</t>
    </rPh>
    <rPh sb="3" eb="4">
      <t>ブン</t>
    </rPh>
    <phoneticPr fontId="10"/>
  </si>
  <si>
    <t>12－35  越路体育館利用状況</t>
    <rPh sb="7" eb="9">
      <t>コシジ</t>
    </rPh>
    <rPh sb="9" eb="12">
      <t>タイイクカン</t>
    </rPh>
    <rPh sb="12" eb="14">
      <t>リヨウ</t>
    </rPh>
    <rPh sb="14" eb="16">
      <t>ジョウキョウ</t>
    </rPh>
    <phoneticPr fontId="7"/>
  </si>
  <si>
    <t>ミーティング
ル 　ー　 ム</t>
    <phoneticPr fontId="10"/>
  </si>
  <si>
    <t>アリーナ</t>
    <phoneticPr fontId="10"/>
  </si>
  <si>
    <t>専    用    使    用</t>
    <rPh sb="10" eb="11">
      <t>ツカ</t>
    </rPh>
    <phoneticPr fontId="7"/>
  </si>
  <si>
    <t>個    　人    　使    　用</t>
    <rPh sb="12" eb="13">
      <t>シ</t>
    </rPh>
    <phoneticPr fontId="7"/>
  </si>
  <si>
    <t>12－34　中之島北体育館利用状況</t>
    <rPh sb="6" eb="7">
      <t>ナカ</t>
    </rPh>
    <rPh sb="7" eb="8">
      <t>コレ</t>
    </rPh>
    <rPh sb="8" eb="9">
      <t>シマ</t>
    </rPh>
    <rPh sb="9" eb="10">
      <t>キタ</t>
    </rPh>
    <rPh sb="10" eb="11">
      <t>カラダ</t>
    </rPh>
    <rPh sb="11" eb="12">
      <t>イク</t>
    </rPh>
    <rPh sb="12" eb="13">
      <t>カン</t>
    </rPh>
    <rPh sb="13" eb="14">
      <t>リ</t>
    </rPh>
    <rPh sb="14" eb="15">
      <t>ヨウ</t>
    </rPh>
    <rPh sb="15" eb="16">
      <t>ジョウ</t>
    </rPh>
    <rPh sb="16" eb="17">
      <t>キョウ</t>
    </rPh>
    <phoneticPr fontId="7"/>
  </si>
  <si>
    <t>１　（　）は、個人使用の内数です。</t>
    <rPh sb="9" eb="11">
      <t>シヨウ</t>
    </rPh>
    <phoneticPr fontId="10"/>
  </si>
  <si>
    <t>ミーティン
グルーム</t>
    <phoneticPr fontId="10"/>
  </si>
  <si>
    <t>多目的
ホール</t>
    <phoneticPr fontId="10"/>
  </si>
  <si>
    <t>トレーニ
ン グ 室</t>
    <phoneticPr fontId="10"/>
  </si>
  <si>
    <t>会  員</t>
  </si>
  <si>
    <t>障害者
介助者</t>
    <rPh sb="0" eb="2">
      <t>ショウガイ</t>
    </rPh>
    <rPh sb="2" eb="3">
      <t>モノ</t>
    </rPh>
    <rPh sb="4" eb="6">
      <t>カイジョ</t>
    </rPh>
    <rPh sb="6" eb="7">
      <t>モノ</t>
    </rPh>
    <phoneticPr fontId="12"/>
  </si>
  <si>
    <t>大  人</t>
  </si>
  <si>
    <t>高  校</t>
  </si>
  <si>
    <t>専  用  使  用</t>
    <rPh sb="6" eb="7">
      <t>ツカ</t>
    </rPh>
    <phoneticPr fontId="12"/>
  </si>
  <si>
    <t>個    　　　　人    　　　　使    　　　　用</t>
    <rPh sb="18" eb="19">
      <t>シ</t>
    </rPh>
    <phoneticPr fontId="10"/>
  </si>
  <si>
    <t>12－33　中之島体育館利用状況</t>
    <rPh sb="6" eb="7">
      <t>ナカ</t>
    </rPh>
    <rPh sb="7" eb="8">
      <t>コレ</t>
    </rPh>
    <rPh sb="8" eb="9">
      <t>シマ</t>
    </rPh>
    <rPh sb="9" eb="10">
      <t>カラダ</t>
    </rPh>
    <rPh sb="10" eb="11">
      <t>イク</t>
    </rPh>
    <rPh sb="11" eb="12">
      <t>カン</t>
    </rPh>
    <rPh sb="12" eb="14">
      <t>リヨウ</t>
    </rPh>
    <rPh sb="14" eb="16">
      <t>ジョウキョウ</t>
    </rPh>
    <phoneticPr fontId="7"/>
  </si>
  <si>
    <t>資料  スポーツ振興課</t>
    <phoneticPr fontId="7"/>
  </si>
  <si>
    <t>２　令和６年１月より「会議室」が「多目的室」となりました。</t>
    <phoneticPr fontId="10"/>
  </si>
  <si>
    <t>多目的室</t>
    <rPh sb="0" eb="4">
      <t>タモクテキシツ</t>
    </rPh>
    <phoneticPr fontId="7"/>
  </si>
  <si>
    <t>ホール</t>
    <phoneticPr fontId="7"/>
  </si>
  <si>
    <t>計</t>
    <rPh sb="0" eb="1">
      <t>ケイ</t>
    </rPh>
    <phoneticPr fontId="7"/>
  </si>
  <si>
    <t>会　員</t>
    <rPh sb="0" eb="1">
      <t>カイ</t>
    </rPh>
    <rPh sb="2" eb="3">
      <t>イン</t>
    </rPh>
    <phoneticPr fontId="7"/>
  </si>
  <si>
    <t>障害者
介助者</t>
    <rPh sb="0" eb="3">
      <t>ショウガイシャ</t>
    </rPh>
    <rPh sb="4" eb="6">
      <t>カイジョ</t>
    </rPh>
    <rPh sb="6" eb="7">
      <t>シャ</t>
    </rPh>
    <phoneticPr fontId="7"/>
  </si>
  <si>
    <t>高齢者</t>
    <rPh sb="0" eb="3">
      <t>コウレイシャ</t>
    </rPh>
    <phoneticPr fontId="7"/>
  </si>
  <si>
    <t>大　人</t>
    <rPh sb="0" eb="1">
      <t>ダイ</t>
    </rPh>
    <rPh sb="2" eb="3">
      <t>ヒト</t>
    </rPh>
    <phoneticPr fontId="7"/>
  </si>
  <si>
    <t>高　校</t>
    <rPh sb="0" eb="1">
      <t>コウ</t>
    </rPh>
    <rPh sb="2" eb="3">
      <t>コウ</t>
    </rPh>
    <phoneticPr fontId="7"/>
  </si>
  <si>
    <t>小・中</t>
    <rPh sb="0" eb="1">
      <t>ショウ</t>
    </rPh>
    <rPh sb="2" eb="3">
      <t>チュウ</t>
    </rPh>
    <phoneticPr fontId="7"/>
  </si>
  <si>
    <t>専　用　使　用</t>
    <rPh sb="0" eb="1">
      <t>セン</t>
    </rPh>
    <rPh sb="2" eb="3">
      <t>ヨウ</t>
    </rPh>
    <rPh sb="4" eb="5">
      <t>ツカ</t>
    </rPh>
    <rPh sb="6" eb="7">
      <t>ヨウ</t>
    </rPh>
    <phoneticPr fontId="7"/>
  </si>
  <si>
    <t>個　　　　　人　　　　　使　　　　　用</t>
    <rPh sb="0" eb="1">
      <t>コ</t>
    </rPh>
    <rPh sb="6" eb="7">
      <t>ヒト</t>
    </rPh>
    <rPh sb="12" eb="13">
      <t>シ</t>
    </rPh>
    <rPh sb="18" eb="19">
      <t>ヨウ</t>
    </rPh>
    <phoneticPr fontId="7"/>
  </si>
  <si>
    <t>12－32　新産体育館利用状況</t>
    <rPh sb="6" eb="7">
      <t>シン</t>
    </rPh>
    <rPh sb="7" eb="8">
      <t>サン</t>
    </rPh>
    <rPh sb="8" eb="11">
      <t>タイイクカン</t>
    </rPh>
    <rPh sb="11" eb="13">
      <t>リヨウ</t>
    </rPh>
    <phoneticPr fontId="7"/>
  </si>
  <si>
    <t>資料  スポーツ振興課</t>
  </si>
  <si>
    <t>令和２年及び３年は、新型コロナウイルス感染症の拡大を受け、臨時休館または利用制限をした期間があります。</t>
    <rPh sb="4" eb="5">
      <t>オヨ</t>
    </rPh>
    <rPh sb="7" eb="8">
      <t>ネン</t>
    </rPh>
    <rPh sb="10" eb="12">
      <t>シンガタ</t>
    </rPh>
    <rPh sb="36" eb="40">
      <t>リヨウセイゲン</t>
    </rPh>
    <phoneticPr fontId="10"/>
  </si>
  <si>
    <t>会議室</t>
    <rPh sb="0" eb="3">
      <t>カイギシツ</t>
    </rPh>
    <phoneticPr fontId="10"/>
  </si>
  <si>
    <t>会　員</t>
    <rPh sb="0" eb="1">
      <t>カイ</t>
    </rPh>
    <rPh sb="2" eb="3">
      <t>イン</t>
    </rPh>
    <phoneticPr fontId="10"/>
  </si>
  <si>
    <t>障害者
介助者</t>
    <rPh sb="0" eb="3">
      <t>ショウガイシャ</t>
    </rPh>
    <rPh sb="4" eb="6">
      <t>カイジョ</t>
    </rPh>
    <rPh sb="6" eb="7">
      <t>シャ</t>
    </rPh>
    <phoneticPr fontId="10"/>
  </si>
  <si>
    <t xml:space="preserve"> 大　人</t>
    <rPh sb="1" eb="2">
      <t>ダイ</t>
    </rPh>
    <rPh sb="3" eb="4">
      <t>ヒト</t>
    </rPh>
    <phoneticPr fontId="10"/>
  </si>
  <si>
    <t>高  校</t>
    <rPh sb="0" eb="1">
      <t>タカ</t>
    </rPh>
    <rPh sb="3" eb="4">
      <t>コウ</t>
    </rPh>
    <phoneticPr fontId="10"/>
  </si>
  <si>
    <t>小・中</t>
    <rPh sb="0" eb="1">
      <t>ショウ</t>
    </rPh>
    <rPh sb="2" eb="3">
      <t>ナカ</t>
    </rPh>
    <phoneticPr fontId="10"/>
  </si>
  <si>
    <t>専用使用</t>
    <rPh sb="0" eb="1">
      <t>セン</t>
    </rPh>
    <rPh sb="1" eb="2">
      <t>ヨウ</t>
    </rPh>
    <rPh sb="2" eb="3">
      <t>ツカ</t>
    </rPh>
    <rPh sb="3" eb="4">
      <t>ヨウ</t>
    </rPh>
    <phoneticPr fontId="10"/>
  </si>
  <si>
    <t>個　　　　　人　　　　　使　　　　　用</t>
    <rPh sb="0" eb="1">
      <t>コ</t>
    </rPh>
    <rPh sb="6" eb="7">
      <t>ヒト</t>
    </rPh>
    <rPh sb="12" eb="13">
      <t>シ</t>
    </rPh>
    <rPh sb="18" eb="19">
      <t>ヨウ</t>
    </rPh>
    <phoneticPr fontId="10"/>
  </si>
  <si>
    <t>総数</t>
    <rPh sb="0" eb="1">
      <t>フサ</t>
    </rPh>
    <rPh sb="1" eb="2">
      <t>カズ</t>
    </rPh>
    <phoneticPr fontId="10"/>
  </si>
  <si>
    <t>12－31　みしま体育館利用状況</t>
    <rPh sb="9" eb="12">
      <t>タイイクカン</t>
    </rPh>
    <rPh sb="12" eb="14">
      <t>リヨウ</t>
    </rPh>
    <rPh sb="14" eb="16">
      <t>ジョウキョウ</t>
    </rPh>
    <phoneticPr fontId="10"/>
  </si>
  <si>
    <t xml:space="preserve">  資料　南部地域事務所</t>
    <rPh sb="5" eb="12">
      <t>ナンブチイキジムショ</t>
    </rPh>
    <phoneticPr fontId="10"/>
  </si>
  <si>
    <t>症の拡大を受け、臨時休館した期間があります。</t>
    <rPh sb="8" eb="10">
      <t>リンジ</t>
    </rPh>
    <rPh sb="10" eb="12">
      <t>キュウカン</t>
    </rPh>
    <rPh sb="14" eb="16">
      <t>キカン</t>
    </rPh>
    <phoneticPr fontId="7"/>
  </si>
  <si>
    <t xml:space="preserve">  令和２年及び３年は、新型コロナウイルス感染</t>
    <rPh sb="6" eb="7">
      <t>オヨ</t>
    </rPh>
    <rPh sb="9" eb="10">
      <t>ネン</t>
    </rPh>
    <phoneticPr fontId="7"/>
  </si>
  <si>
    <t>.</t>
    <phoneticPr fontId="10"/>
  </si>
  <si>
    <t>総  　数</t>
    <phoneticPr fontId="7"/>
  </si>
  <si>
    <t>12－40  小国勤労者体育センター利用状況</t>
    <rPh sb="7" eb="9">
      <t>オグニ</t>
    </rPh>
    <rPh sb="9" eb="12">
      <t>キンロウシャ</t>
    </rPh>
    <rPh sb="12" eb="14">
      <t>タイイク</t>
    </rPh>
    <rPh sb="18" eb="20">
      <t>リヨウ</t>
    </rPh>
    <rPh sb="20" eb="22">
      <t>ジョウキョウ</t>
    </rPh>
    <phoneticPr fontId="7"/>
  </si>
  <si>
    <t>５</t>
    <phoneticPr fontId="21"/>
  </si>
  <si>
    <t>４</t>
    <phoneticPr fontId="21"/>
  </si>
  <si>
    <t>３</t>
    <phoneticPr fontId="21"/>
  </si>
  <si>
    <t>２</t>
    <phoneticPr fontId="21"/>
  </si>
  <si>
    <t>令和元年度</t>
    <rPh sb="0" eb="2">
      <t>レイワ</t>
    </rPh>
    <rPh sb="2" eb="4">
      <t>ガンネン</t>
    </rPh>
    <rPh sb="4" eb="5">
      <t>ド</t>
    </rPh>
    <phoneticPr fontId="21"/>
  </si>
  <si>
    <t>大人</t>
    <rPh sb="0" eb="2">
      <t>オトナ</t>
    </rPh>
    <phoneticPr fontId="21"/>
  </si>
  <si>
    <t>高  校</t>
    <rPh sb="0" eb="1">
      <t>コウ</t>
    </rPh>
    <rPh sb="3" eb="4">
      <t>コウ</t>
    </rPh>
    <phoneticPr fontId="21"/>
  </si>
  <si>
    <t>小・中</t>
    <rPh sb="0" eb="1">
      <t>ショウ</t>
    </rPh>
    <rPh sb="2" eb="3">
      <t>チュウ</t>
    </rPh>
    <phoneticPr fontId="21"/>
  </si>
  <si>
    <t>幼　児</t>
    <rPh sb="0" eb="1">
      <t>ヨウ</t>
    </rPh>
    <rPh sb="2" eb="3">
      <t>コ</t>
    </rPh>
    <phoneticPr fontId="21"/>
  </si>
  <si>
    <t>ミーティ
ン グ 室</t>
    <rPh sb="9" eb="10">
      <t>シツ</t>
    </rPh>
    <phoneticPr fontId="21"/>
  </si>
  <si>
    <t>アリーナ</t>
    <phoneticPr fontId="21"/>
  </si>
  <si>
    <t>計</t>
    <rPh sb="0" eb="1">
      <t>ケイ</t>
    </rPh>
    <phoneticPr fontId="21"/>
  </si>
  <si>
    <t>トレーニ
ン グ 室</t>
    <rPh sb="9" eb="10">
      <t>シツ</t>
    </rPh>
    <phoneticPr fontId="21"/>
  </si>
  <si>
    <t>ア　リ　ー　ナ</t>
    <phoneticPr fontId="21"/>
  </si>
  <si>
    <t>専　用　使　用</t>
    <rPh sb="0" eb="1">
      <t>セン</t>
    </rPh>
    <rPh sb="2" eb="3">
      <t>ヨウ</t>
    </rPh>
    <rPh sb="4" eb="5">
      <t>シ</t>
    </rPh>
    <rPh sb="6" eb="7">
      <t>ヨウ</t>
    </rPh>
    <phoneticPr fontId="7"/>
  </si>
  <si>
    <t>個　 人　 使　 用</t>
    <rPh sb="0" eb="1">
      <t>コ</t>
    </rPh>
    <rPh sb="3" eb="4">
      <t>ヒト</t>
    </rPh>
    <rPh sb="6" eb="7">
      <t>シ</t>
    </rPh>
    <rPh sb="9" eb="10">
      <t>ヨウ</t>
    </rPh>
    <phoneticPr fontId="7"/>
  </si>
  <si>
    <t>12－39  与板体育館利用状況</t>
    <rPh sb="7" eb="9">
      <t>ヨイタ</t>
    </rPh>
    <rPh sb="9" eb="12">
      <t>タイイクカン</t>
    </rPh>
    <rPh sb="12" eb="14">
      <t>リヨウ</t>
    </rPh>
    <rPh sb="14" eb="16">
      <t>ジョウキョウ</t>
    </rPh>
    <phoneticPr fontId="7"/>
  </si>
  <si>
    <t>資料　スポーツ振興課</t>
    <rPh sb="0" eb="2">
      <t>シリョウ</t>
    </rPh>
    <rPh sb="7" eb="9">
      <t>シンコウ</t>
    </rPh>
    <rPh sb="9" eb="10">
      <t>カ</t>
    </rPh>
    <phoneticPr fontId="7"/>
  </si>
  <si>
    <t>令和２年及び３年は、新型コロナウイルス感染症の拡大を受け、入場制限を行いました。</t>
    <rPh sb="4" eb="5">
      <t>オヨ</t>
    </rPh>
    <rPh sb="7" eb="8">
      <t>ネン</t>
    </rPh>
    <rPh sb="29" eb="31">
      <t>ニュウジョウ</t>
    </rPh>
    <rPh sb="31" eb="33">
      <t>セイゲン</t>
    </rPh>
    <rPh sb="34" eb="35">
      <t>オコナ</t>
    </rPh>
    <phoneticPr fontId="7"/>
  </si>
  <si>
    <t>高校生</t>
  </si>
  <si>
    <t>会　　　　　員</t>
    <phoneticPr fontId="7"/>
  </si>
  <si>
    <t>団　　　　　体</t>
    <phoneticPr fontId="7"/>
  </si>
  <si>
    <t>個　　　　　人</t>
    <phoneticPr fontId="7"/>
  </si>
  <si>
    <t>総　　　　　　　数</t>
    <phoneticPr fontId="7"/>
  </si>
  <si>
    <t>12－46　希望が丘プール利用状況</t>
    <phoneticPr fontId="7"/>
  </si>
  <si>
    <t>資料　スポーツ振興課</t>
    <rPh sb="7" eb="10">
      <t>シンコウカ</t>
    </rPh>
    <phoneticPr fontId="7"/>
  </si>
  <si>
    <t>令和２年及び３年は、新型コロナウイルス感染症の拡大を受け、臨時休館した期間があります。</t>
    <rPh sb="4" eb="5">
      <t>オヨ</t>
    </rPh>
    <rPh sb="7" eb="8">
      <t>ネン</t>
    </rPh>
    <phoneticPr fontId="7"/>
  </si>
  <si>
    <t>日</t>
    <rPh sb="0" eb="1">
      <t>ニチ</t>
    </rPh>
    <phoneticPr fontId="7"/>
  </si>
  <si>
    <t>人</t>
    <rPh sb="0" eb="1">
      <t>ヒト</t>
    </rPh>
    <phoneticPr fontId="30"/>
  </si>
  <si>
    <t>日</t>
    <rPh sb="0" eb="1">
      <t>ニチ</t>
    </rPh>
    <phoneticPr fontId="30"/>
  </si>
  <si>
    <t>人　数</t>
    <rPh sb="0" eb="1">
      <t>ヒト</t>
    </rPh>
    <rPh sb="2" eb="3">
      <t>カズ</t>
    </rPh>
    <phoneticPr fontId="30"/>
  </si>
  <si>
    <t>回　数</t>
    <rPh sb="0" eb="1">
      <t>カイ</t>
    </rPh>
    <rPh sb="2" eb="3">
      <t>カズ</t>
    </rPh>
    <phoneticPr fontId="30"/>
  </si>
  <si>
    <t>日　数</t>
    <rPh sb="0" eb="1">
      <t>ヒ</t>
    </rPh>
    <rPh sb="2" eb="3">
      <t>カズ</t>
    </rPh>
    <phoneticPr fontId="30"/>
  </si>
  <si>
    <t>一般利用者</t>
    <rPh sb="0" eb="2">
      <t>イッパン</t>
    </rPh>
    <rPh sb="2" eb="5">
      <t>リヨウシャ</t>
    </rPh>
    <phoneticPr fontId="30"/>
  </si>
  <si>
    <t>行政・体協・小中体連等</t>
    <rPh sb="0" eb="2">
      <t>ギョウセイ</t>
    </rPh>
    <rPh sb="3" eb="5">
      <t>タイキョウ</t>
    </rPh>
    <rPh sb="6" eb="8">
      <t>コナカ</t>
    </rPh>
    <rPh sb="8" eb="10">
      <t>タイレン</t>
    </rPh>
    <rPh sb="10" eb="11">
      <t>ナド</t>
    </rPh>
    <phoneticPr fontId="30"/>
  </si>
  <si>
    <t>総数</t>
    <rPh sb="0" eb="2">
      <t>ソウスウ</t>
    </rPh>
    <phoneticPr fontId="30"/>
  </si>
  <si>
    <t>12－44  三島野球場利用状況</t>
    <rPh sb="7" eb="9">
      <t>ミシマ</t>
    </rPh>
    <rPh sb="9" eb="11">
      <t>ヤキュウ</t>
    </rPh>
    <rPh sb="11" eb="12">
      <t>ジョウ</t>
    </rPh>
    <rPh sb="12" eb="14">
      <t>リヨウ</t>
    </rPh>
    <rPh sb="14" eb="16">
      <t>ジョウキョウ</t>
    </rPh>
    <phoneticPr fontId="7"/>
  </si>
  <si>
    <t>資料　スポーツ振興課   　</t>
    <phoneticPr fontId="7"/>
  </si>
  <si>
    <t>２　令和２年10月から令和３年５月まで、工事のため使用を中止（一部を除く）しました。</t>
    <rPh sb="11" eb="13">
      <t>レイワ</t>
    </rPh>
    <rPh sb="14" eb="15">
      <t>ネン</t>
    </rPh>
    <rPh sb="16" eb="17">
      <t>ガツ</t>
    </rPh>
    <rPh sb="31" eb="33">
      <t>イチブ</t>
    </rPh>
    <rPh sb="34" eb="35">
      <t>ノゾ</t>
    </rPh>
    <phoneticPr fontId="7"/>
  </si>
  <si>
    <t>１　令和２年及び３年は、新型コロナウイルス感染症の拡大を受け、臨時休館または利用制限をした期間があります。</t>
    <rPh sb="2" eb="4">
      <t>レイワ</t>
    </rPh>
    <rPh sb="5" eb="6">
      <t>ネン</t>
    </rPh>
    <rPh sb="6" eb="7">
      <t>オヨ</t>
    </rPh>
    <rPh sb="9" eb="10">
      <t>ネン</t>
    </rPh>
    <rPh sb="38" eb="42">
      <t>リヨウセイゲン</t>
    </rPh>
    <phoneticPr fontId="7"/>
  </si>
  <si>
    <t>競技者</t>
  </si>
  <si>
    <t>指導者</t>
  </si>
  <si>
    <t>役  員</t>
    <phoneticPr fontId="7"/>
  </si>
  <si>
    <r>
      <t xml:space="preserve">中学生
以 </t>
    </r>
    <r>
      <rPr>
        <sz val="11"/>
        <color theme="1"/>
        <rFont val="游ゴシック"/>
        <family val="2"/>
        <scheme val="minor"/>
      </rPr>
      <t xml:space="preserve"> 下</t>
    </r>
    <rPh sb="4" eb="5">
      <t>イ</t>
    </rPh>
    <rPh sb="7" eb="8">
      <t>シタ</t>
    </rPh>
    <phoneticPr fontId="7"/>
  </si>
  <si>
    <t>ラグビー
使    用</t>
    <phoneticPr fontId="7"/>
  </si>
  <si>
    <t>サッカー
使    用</t>
    <phoneticPr fontId="7"/>
  </si>
  <si>
    <t>そ  の  他</t>
    <phoneticPr fontId="7"/>
  </si>
  <si>
    <t>年  間  会  員</t>
    <phoneticPr fontId="7"/>
  </si>
  <si>
    <t>12－45  市営陸上競技場利用状況</t>
    <phoneticPr fontId="7"/>
  </si>
  <si>
    <t>サ　　　ブ
グラウンド</t>
    <phoneticPr fontId="7"/>
  </si>
  <si>
    <t>野 球 場</t>
    <phoneticPr fontId="7"/>
  </si>
  <si>
    <t>ナイター</t>
    <phoneticPr fontId="7"/>
  </si>
  <si>
    <t>12－43  中之島野球場利用状況</t>
    <rPh sb="7" eb="10">
      <t>ナカノシマ</t>
    </rPh>
    <rPh sb="10" eb="12">
      <t>ヤキュウ</t>
    </rPh>
    <rPh sb="12" eb="13">
      <t>ジョウ</t>
    </rPh>
    <phoneticPr fontId="7"/>
  </si>
  <si>
    <t>令和２年及び３年は、新型コロナウイルス感染症の拡大を受け、臨時休館または利用制限をした期間があります。</t>
    <rPh sb="4" eb="5">
      <t>オヨ</t>
    </rPh>
    <rPh sb="7" eb="8">
      <t>ネン</t>
    </rPh>
    <rPh sb="29" eb="31">
      <t>リンジ</t>
    </rPh>
    <rPh sb="31" eb="33">
      <t>キュウカン</t>
    </rPh>
    <rPh sb="36" eb="40">
      <t>リヨウセイゲン</t>
    </rPh>
    <rPh sb="43" eb="45">
      <t>キカン</t>
    </rPh>
    <phoneticPr fontId="7"/>
  </si>
  <si>
    <t>時間</t>
    <rPh sb="0" eb="2">
      <t>ジカン</t>
    </rPh>
    <phoneticPr fontId="7"/>
  </si>
  <si>
    <t>観 客 数</t>
    <phoneticPr fontId="7"/>
  </si>
  <si>
    <t>使用人数</t>
  </si>
  <si>
    <t>使用時間数</t>
    <phoneticPr fontId="7"/>
  </si>
  <si>
    <t>使用時間数</t>
    <rPh sb="1" eb="2">
      <t>ヨウ</t>
    </rPh>
    <phoneticPr fontId="7"/>
  </si>
  <si>
    <t>プロ野球</t>
  </si>
  <si>
    <t>小・中体連等</t>
  </si>
  <si>
    <t>高等学校等</t>
  </si>
  <si>
    <t>一般</t>
    <phoneticPr fontId="7"/>
  </si>
  <si>
    <t>12－42　悠久山野球場利用状況</t>
    <phoneticPr fontId="7"/>
  </si>
  <si>
    <t>人</t>
    <rPh sb="0" eb="1">
      <t>ヒト</t>
    </rPh>
    <phoneticPr fontId="10"/>
  </si>
  <si>
    <t>回</t>
    <rPh sb="0" eb="1">
      <t>カイ</t>
    </rPh>
    <phoneticPr fontId="10"/>
  </si>
  <si>
    <t>日</t>
    <rPh sb="0" eb="1">
      <t>ニチ</t>
    </rPh>
    <phoneticPr fontId="10"/>
  </si>
  <si>
    <t>回数</t>
    <rPh sb="0" eb="2">
      <t>カイスウ</t>
    </rPh>
    <phoneticPr fontId="10"/>
  </si>
  <si>
    <t>日数</t>
    <rPh sb="0" eb="2">
      <t>ニッスウ</t>
    </rPh>
    <phoneticPr fontId="10"/>
  </si>
  <si>
    <t>３階大会議室</t>
    <rPh sb="1" eb="2">
      <t>カイ</t>
    </rPh>
    <rPh sb="2" eb="6">
      <t>ダイカイギシツ</t>
    </rPh>
    <phoneticPr fontId="7"/>
  </si>
  <si>
    <t>２階小会議室</t>
    <rPh sb="1" eb="2">
      <t>カイ</t>
    </rPh>
    <rPh sb="2" eb="6">
      <t>ショウカイギシツ</t>
    </rPh>
    <phoneticPr fontId="7"/>
  </si>
  <si>
    <t>２階中会議室</t>
    <rPh sb="1" eb="2">
      <t>カイ</t>
    </rPh>
    <rPh sb="2" eb="3">
      <t>チュウ</t>
    </rPh>
    <rPh sb="3" eb="6">
      <t>カイギシツ</t>
    </rPh>
    <phoneticPr fontId="10"/>
  </si>
  <si>
    <t>体 　育　 場</t>
    <rPh sb="0" eb="1">
      <t>カラダ</t>
    </rPh>
    <rPh sb="3" eb="4">
      <t>イク</t>
    </rPh>
    <rPh sb="6" eb="7">
      <t>ジョウ</t>
    </rPh>
    <phoneticPr fontId="10"/>
  </si>
  <si>
    <t>総　　　　数</t>
    <phoneticPr fontId="7"/>
  </si>
  <si>
    <t>12－41  三島体育センター利用状況</t>
    <rPh sb="7" eb="9">
      <t>ミシマ</t>
    </rPh>
    <rPh sb="9" eb="11">
      <t>タイイク</t>
    </rPh>
    <rPh sb="15" eb="17">
      <t>リヨウ</t>
    </rPh>
    <rPh sb="17" eb="19">
      <t>ジョウキョウ</t>
    </rPh>
    <phoneticPr fontId="7"/>
  </si>
  <si>
    <t>資料　中之島支所地域振興・市民生活課</t>
    <rPh sb="3" eb="6">
      <t>ナカノシマ</t>
    </rPh>
    <phoneticPr fontId="7"/>
  </si>
  <si>
    <t>２　令和３年３月31日で閉館しました。</t>
    <rPh sb="2" eb="4">
      <t>レイワ</t>
    </rPh>
    <rPh sb="5" eb="6">
      <t>ネン</t>
    </rPh>
    <rPh sb="7" eb="8">
      <t>ガツ</t>
    </rPh>
    <rPh sb="10" eb="11">
      <t>ニチ</t>
    </rPh>
    <phoneticPr fontId="7"/>
  </si>
  <si>
    <t>１　令和２年は、新型コロナウイルス感染症の拡大を受け、臨時休館した期間があります。</t>
    <rPh sb="27" eb="29">
      <t>リンジ</t>
    </rPh>
    <rPh sb="29" eb="31">
      <t>キュウカン</t>
    </rPh>
    <rPh sb="33" eb="35">
      <t>キカン</t>
    </rPh>
    <phoneticPr fontId="7"/>
  </si>
  <si>
    <t>使用時間</t>
  </si>
  <si>
    <t>12－50　中之島テニス場利用状況</t>
    <rPh sb="6" eb="9">
      <t>ナカノシマ</t>
    </rPh>
    <rPh sb="12" eb="13">
      <t>ジョウ</t>
    </rPh>
    <rPh sb="13" eb="15">
      <t>リヨウ</t>
    </rPh>
    <rPh sb="15" eb="17">
      <t>ジョウキョウ</t>
    </rPh>
    <phoneticPr fontId="7"/>
  </si>
  <si>
    <t>使用人数</t>
    <rPh sb="0" eb="2">
      <t>シヨウ</t>
    </rPh>
    <rPh sb="2" eb="4">
      <t>ニンズウ</t>
    </rPh>
    <phoneticPr fontId="7"/>
  </si>
  <si>
    <t>使用時間</t>
    <rPh sb="2" eb="4">
      <t>ジカン</t>
    </rPh>
    <phoneticPr fontId="7"/>
  </si>
  <si>
    <t>ナ イ タ ー</t>
    <phoneticPr fontId="7"/>
  </si>
  <si>
    <t>昼　　間</t>
    <rPh sb="0" eb="1">
      <t>ヒル</t>
    </rPh>
    <rPh sb="3" eb="4">
      <t>アイダ</t>
    </rPh>
    <phoneticPr fontId="7"/>
  </si>
  <si>
    <t>12－49　市営希望が丘テニス場利用状況</t>
    <phoneticPr fontId="7"/>
  </si>
  <si>
    <t>資料　スポーツ振興課</t>
    <phoneticPr fontId="7"/>
  </si>
  <si>
    <t>昼     間</t>
    <phoneticPr fontId="7"/>
  </si>
  <si>
    <t>総     数</t>
    <phoneticPr fontId="7"/>
  </si>
  <si>
    <t>12－48  市営東山テニス場利用状況</t>
    <phoneticPr fontId="7"/>
  </si>
  <si>
    <t>資料　スポーツ振興課</t>
    <rPh sb="0" eb="2">
      <t>シリョウ</t>
    </rPh>
    <rPh sb="7" eb="10">
      <t>シンコウカ</t>
    </rPh>
    <phoneticPr fontId="7"/>
  </si>
  <si>
    <t>２　令和２年及び３年は、新型コロナウイルス感染症の拡大を受け、臨時休館または利用制限をした期間があります。</t>
    <rPh sb="6" eb="7">
      <t>オヨ</t>
    </rPh>
    <rPh sb="9" eb="10">
      <t>ネン</t>
    </rPh>
    <rPh sb="31" eb="33">
      <t>リンジ</t>
    </rPh>
    <rPh sb="33" eb="35">
      <t>キュウカン</t>
    </rPh>
    <rPh sb="38" eb="42">
      <t>リヨウセイゲン</t>
    </rPh>
    <rPh sb="45" eb="47">
      <t>キカン</t>
    </rPh>
    <phoneticPr fontId="7"/>
  </si>
  <si>
    <t>１　屋内温水プールと幼児プール（夏季）の統計です。</t>
    <rPh sb="2" eb="4">
      <t>オクナイ</t>
    </rPh>
    <rPh sb="4" eb="6">
      <t>オンスイ</t>
    </rPh>
    <rPh sb="10" eb="12">
      <t>ヨウジ</t>
    </rPh>
    <rPh sb="16" eb="18">
      <t>カキ</t>
    </rPh>
    <rPh sb="20" eb="22">
      <t>トウケイ</t>
    </rPh>
    <phoneticPr fontId="7"/>
  </si>
  <si>
    <t>大 人</t>
    <phoneticPr fontId="7"/>
  </si>
  <si>
    <t>無  料
開放日</t>
    <phoneticPr fontId="7"/>
  </si>
  <si>
    <t>競  技
会  等</t>
    <phoneticPr fontId="7"/>
  </si>
  <si>
    <t>会                   員</t>
    <phoneticPr fontId="7"/>
  </si>
  <si>
    <t>団                   体</t>
    <phoneticPr fontId="7"/>
  </si>
  <si>
    <t>個                    人</t>
    <phoneticPr fontId="7"/>
  </si>
  <si>
    <t>総                                    数</t>
    <phoneticPr fontId="7"/>
  </si>
  <si>
    <t>12－47  悠久山プール利用状況</t>
    <phoneticPr fontId="7"/>
  </si>
  <si>
    <r>
      <t xml:space="preserve">総    </t>
    </r>
    <r>
      <rPr>
        <sz val="11"/>
        <color theme="1"/>
        <rFont val="ＭＳ 明朝"/>
        <family val="1"/>
        <charset val="128"/>
      </rPr>
      <t xml:space="preserve"> 数</t>
    </r>
    <phoneticPr fontId="7"/>
  </si>
  <si>
    <r>
      <t xml:space="preserve">昼    </t>
    </r>
    <r>
      <rPr>
        <sz val="11"/>
        <color theme="1"/>
        <rFont val="ＭＳ 明朝"/>
        <family val="1"/>
        <charset val="128"/>
      </rPr>
      <t xml:space="preserve"> 間</t>
    </r>
    <phoneticPr fontId="7"/>
  </si>
  <si>
    <r>
      <t>ナ イ</t>
    </r>
    <r>
      <rPr>
        <sz val="11"/>
        <color theme="1"/>
        <rFont val="ＭＳ 明朝"/>
        <family val="1"/>
        <charset val="128"/>
      </rPr>
      <t xml:space="preserve"> タ ー</t>
    </r>
    <phoneticPr fontId="7"/>
  </si>
  <si>
    <r>
      <t>平成2</t>
    </r>
    <r>
      <rPr>
        <sz val="11"/>
        <color theme="1"/>
        <rFont val="ＭＳ 明朝"/>
        <family val="1"/>
        <charset val="128"/>
      </rPr>
      <t>8年度</t>
    </r>
    <rPh sb="0" eb="2">
      <t>ヘイセイ</t>
    </rPh>
    <rPh sb="4" eb="6">
      <t>ネンド</t>
    </rPh>
    <phoneticPr fontId="7"/>
  </si>
  <si>
    <r>
      <t xml:space="preserve">中学生
以 </t>
    </r>
    <r>
      <rPr>
        <sz val="11"/>
        <color theme="1"/>
        <rFont val="ＭＳ 明朝"/>
        <family val="1"/>
        <charset val="128"/>
      </rPr>
      <t xml:space="preserve"> 下</t>
    </r>
    <phoneticPr fontId="7"/>
  </si>
  <si>
    <r>
      <t xml:space="preserve">強 </t>
    </r>
    <r>
      <rPr>
        <sz val="11"/>
        <color theme="1"/>
        <rFont val="ＭＳ 明朝"/>
        <family val="1"/>
        <charset val="128"/>
      </rPr>
      <t xml:space="preserve"> 化
練習等</t>
    </r>
    <phoneticPr fontId="7"/>
  </si>
  <si>
    <r>
      <t xml:space="preserve">無 </t>
    </r>
    <r>
      <rPr>
        <sz val="11"/>
        <color theme="1"/>
        <rFont val="ＭＳ 明朝"/>
        <family val="1"/>
        <charset val="128"/>
      </rPr>
      <t xml:space="preserve"> 料
開放日</t>
    </r>
    <phoneticPr fontId="7"/>
  </si>
  <si>
    <r>
      <t>希望が丘
小 学</t>
    </r>
    <r>
      <rPr>
        <sz val="11"/>
        <color theme="1"/>
        <rFont val="ＭＳ 明朝"/>
        <family val="1"/>
        <charset val="128"/>
      </rPr>
      <t xml:space="preserve"> 校</t>
    </r>
    <rPh sb="7" eb="8">
      <t>ガク</t>
    </rPh>
    <rPh sb="9" eb="10">
      <t>コウ</t>
    </rPh>
    <phoneticPr fontId="7"/>
  </si>
  <si>
    <r>
      <t>日の出～８：0</t>
    </r>
    <r>
      <rPr>
        <sz val="11"/>
        <color theme="1"/>
        <rFont val="ＭＳ 明朝"/>
        <family val="1"/>
        <charset val="128"/>
      </rPr>
      <t>0</t>
    </r>
    <phoneticPr fontId="7"/>
  </si>
  <si>
    <r>
      <t>８：30</t>
    </r>
    <r>
      <rPr>
        <sz val="11"/>
        <color theme="1"/>
        <rFont val="ＭＳ 明朝"/>
        <family val="1"/>
        <charset val="128"/>
      </rPr>
      <t>～12：00</t>
    </r>
    <phoneticPr fontId="7"/>
  </si>
  <si>
    <r>
      <t>12</t>
    </r>
    <r>
      <rPr>
        <sz val="11"/>
        <color theme="1"/>
        <rFont val="ＭＳ 明朝"/>
        <family val="1"/>
        <charset val="128"/>
      </rPr>
      <t>：30～日没</t>
    </r>
    <rPh sb="6" eb="8">
      <t>ニチボツ</t>
    </rPh>
    <phoneticPr fontId="7"/>
  </si>
  <si>
    <r>
      <rPr>
        <sz val="11"/>
        <color theme="1"/>
        <rFont val="ＭＳ 明朝"/>
        <family val="1"/>
        <charset val="128"/>
      </rPr>
      <t>スポーツ協会等</t>
    </r>
    <phoneticPr fontId="7"/>
  </si>
  <si>
    <t>１２章</t>
    <rPh sb="2" eb="3">
      <t>ショウ</t>
    </rPh>
    <phoneticPr fontId="6"/>
  </si>
  <si>
    <t>文　化　・　宗　教</t>
    <rPh sb="0" eb="1">
      <t>ブン</t>
    </rPh>
    <rPh sb="2" eb="3">
      <t>カ</t>
    </rPh>
    <rPh sb="6" eb="7">
      <t>ソウ</t>
    </rPh>
    <rPh sb="8" eb="9">
      <t>キョウ</t>
    </rPh>
    <phoneticPr fontId="6"/>
  </si>
  <si>
    <t>　資料　スポーツ振興課</t>
    <phoneticPr fontId="7"/>
  </si>
  <si>
    <t>３年９月から、供用を再開しました。</t>
    <phoneticPr fontId="7"/>
  </si>
  <si>
    <t>災害復旧のため営業ができませんでした。令和</t>
    <phoneticPr fontId="7"/>
  </si>
  <si>
    <t>　令和２年度及び令和３年４月から８月までは、</t>
    <rPh sb="1" eb="3">
      <t>レイワ</t>
    </rPh>
    <rPh sb="4" eb="6">
      <t>ネンド</t>
    </rPh>
    <rPh sb="6" eb="7">
      <t>オヨ</t>
    </rPh>
    <rPh sb="8" eb="10">
      <t>レイワ</t>
    </rPh>
    <rPh sb="11" eb="12">
      <t>ネン</t>
    </rPh>
    <rPh sb="13" eb="14">
      <t>ガツ</t>
    </rPh>
    <rPh sb="17" eb="18">
      <t>ガツ</t>
    </rPh>
    <phoneticPr fontId="7"/>
  </si>
  <si>
    <t>ソフトボール場</t>
  </si>
  <si>
    <t>12－62　信濃川右岸運動公園利用状況</t>
    <phoneticPr fontId="7"/>
  </si>
  <si>
    <t>開しました。</t>
    <phoneticPr fontId="7"/>
  </si>
  <si>
    <t>　令和２年度及び令和３年４月から８月までは、災害復旧のため営業ができませんでした。令和３年９月から、供用を再</t>
    <rPh sb="1" eb="3">
      <t>レイワ</t>
    </rPh>
    <rPh sb="4" eb="5">
      <t>ネン</t>
    </rPh>
    <rPh sb="5" eb="6">
      <t>ド</t>
    </rPh>
    <rPh sb="6" eb="7">
      <t>オヨ</t>
    </rPh>
    <rPh sb="8" eb="10">
      <t>レイワ</t>
    </rPh>
    <rPh sb="11" eb="12">
      <t>ネン</t>
    </rPh>
    <rPh sb="13" eb="14">
      <t>ガツ</t>
    </rPh>
    <rPh sb="17" eb="18">
      <t>ガツ</t>
    </rPh>
    <rPh sb="22" eb="26">
      <t>サイガイフッキュウ</t>
    </rPh>
    <rPh sb="41" eb="43">
      <t>レイワ</t>
    </rPh>
    <rPh sb="44" eb="45">
      <t>ネン</t>
    </rPh>
    <rPh sb="46" eb="47">
      <t>ガツ</t>
    </rPh>
    <rPh sb="50" eb="52">
      <t>キョウヨウ</t>
    </rPh>
    <phoneticPr fontId="7"/>
  </si>
  <si>
    <t>サッカー場</t>
  </si>
  <si>
    <t>テニスコート</t>
  </si>
  <si>
    <t>野　球　場</t>
    <phoneticPr fontId="7"/>
  </si>
  <si>
    <t>12－61　信濃川河川運動公園利用状況</t>
    <rPh sb="11" eb="13">
      <t>ウンドウ</t>
    </rPh>
    <phoneticPr fontId="7"/>
  </si>
  <si>
    <t>資料　栃尾支所商工観光課</t>
    <rPh sb="0" eb="2">
      <t>シリョウ</t>
    </rPh>
    <rPh sb="3" eb="5">
      <t>トチオ</t>
    </rPh>
    <rPh sb="5" eb="6">
      <t>シ</t>
    </rPh>
    <rPh sb="6" eb="7">
      <t>ショ</t>
    </rPh>
    <rPh sb="7" eb="9">
      <t>ショウコウ</t>
    </rPh>
    <rPh sb="9" eb="11">
      <t>カンコウ</t>
    </rPh>
    <rPh sb="11" eb="12">
      <t>カ</t>
    </rPh>
    <phoneticPr fontId="7"/>
  </si>
  <si>
    <t>３　令和４年版から統計表を変更しました。</t>
    <rPh sb="2" eb="4">
      <t>レイワ</t>
    </rPh>
    <rPh sb="5" eb="7">
      <t>ネンバン</t>
    </rPh>
    <rPh sb="9" eb="12">
      <t>トウケイヒョウ</t>
    </rPh>
    <rPh sb="13" eb="15">
      <t>ヘンコウ</t>
    </rPh>
    <phoneticPr fontId="10"/>
  </si>
  <si>
    <t>２　キャンプ場及び望岳庵が令和２年３月で営業を終了したため、それ以降キャンプ等の利用はありません。</t>
    <rPh sb="6" eb="7">
      <t>ジョウ</t>
    </rPh>
    <rPh sb="7" eb="8">
      <t>オヨ</t>
    </rPh>
    <rPh sb="13" eb="15">
      <t>レイワ</t>
    </rPh>
    <rPh sb="16" eb="17">
      <t>ネン</t>
    </rPh>
    <rPh sb="18" eb="19">
      <t>ガツ</t>
    </rPh>
    <rPh sb="20" eb="22">
      <t>エイギョウ</t>
    </rPh>
    <rPh sb="23" eb="25">
      <t>シュウリョウ</t>
    </rPh>
    <rPh sb="32" eb="34">
      <t>イコウ</t>
    </rPh>
    <rPh sb="38" eb="39">
      <t>トウ</t>
    </rPh>
    <rPh sb="40" eb="42">
      <t>リヨウ</t>
    </rPh>
    <phoneticPr fontId="10"/>
  </si>
  <si>
    <t>１　その他には水汲みのみの利用者も含みます。</t>
    <rPh sb="4" eb="5">
      <t>ホカ</t>
    </rPh>
    <rPh sb="7" eb="9">
      <t>ミズク</t>
    </rPh>
    <rPh sb="13" eb="16">
      <t>リヨウシャ</t>
    </rPh>
    <rPh sb="17" eb="18">
      <t>フク</t>
    </rPh>
    <phoneticPr fontId="10"/>
  </si>
  <si>
    <t>そ　の　他</t>
    <rPh sb="4" eb="5">
      <t>タ</t>
    </rPh>
    <phoneticPr fontId="10"/>
  </si>
  <si>
    <t>キャンプ等</t>
    <rPh sb="4" eb="5">
      <t>ナド</t>
    </rPh>
    <phoneticPr fontId="10"/>
  </si>
  <si>
    <t>名水会館アトレとど</t>
    <rPh sb="0" eb="4">
      <t>メイスイカイカン</t>
    </rPh>
    <phoneticPr fontId="10"/>
  </si>
  <si>
    <t>総　　　数</t>
    <phoneticPr fontId="7"/>
  </si>
  <si>
    <t>12－60  杜々の森名水公園利用状況</t>
    <rPh sb="7" eb="9">
      <t>トド</t>
    </rPh>
    <rPh sb="10" eb="11">
      <t>モリ</t>
    </rPh>
    <rPh sb="11" eb="12">
      <t>メイ</t>
    </rPh>
    <rPh sb="12" eb="13">
      <t>スイ</t>
    </rPh>
    <rPh sb="13" eb="15">
      <t>コウエン</t>
    </rPh>
    <rPh sb="15" eb="17">
      <t>リヨウ</t>
    </rPh>
    <rPh sb="17" eb="19">
      <t>ジョウキョウ</t>
    </rPh>
    <phoneticPr fontId="7"/>
  </si>
  <si>
    <t>資料　南部地域事務所</t>
    <rPh sb="3" eb="10">
      <t>ナンブチイキジムショ</t>
    </rPh>
    <phoneticPr fontId="7"/>
  </si>
  <si>
    <t>　小雪等のため実施されませんでした。）</t>
    <phoneticPr fontId="7"/>
  </si>
  <si>
    <t>１　２月は、おぐに雪まつり雪上エンデューロ大会の利用状況です。（令和元年度、２年度、３年度、４年度及び５年度は、</t>
    <rPh sb="3" eb="4">
      <t>ガツ</t>
    </rPh>
    <rPh sb="9" eb="10">
      <t>ユキ</t>
    </rPh>
    <rPh sb="13" eb="15">
      <t>セツジョウ</t>
    </rPh>
    <rPh sb="21" eb="23">
      <t>タイカイ</t>
    </rPh>
    <rPh sb="24" eb="26">
      <t>リヨウ</t>
    </rPh>
    <rPh sb="26" eb="28">
      <t>ジョウキョウ</t>
    </rPh>
    <phoneticPr fontId="7"/>
  </si>
  <si>
    <t>２月</t>
    <rPh sb="1" eb="2">
      <t>ツキ</t>
    </rPh>
    <phoneticPr fontId="7"/>
  </si>
  <si>
    <t>11</t>
    <phoneticPr fontId="7"/>
  </si>
  <si>
    <t>総合グラウンド</t>
    <rPh sb="0" eb="2">
      <t>ソウゴウ</t>
    </rPh>
    <phoneticPr fontId="7"/>
  </si>
  <si>
    <t>うちナイター利用</t>
    <rPh sb="6" eb="8">
      <t>リヨウ</t>
    </rPh>
    <phoneticPr fontId="7"/>
  </si>
  <si>
    <t>総          　　　　数</t>
    <phoneticPr fontId="7"/>
  </si>
  <si>
    <t>12－70　おぐに運動公園利用状況</t>
    <rPh sb="9" eb="11">
      <t>ウンドウ</t>
    </rPh>
    <rPh sb="11" eb="13">
      <t>コウエン</t>
    </rPh>
    <rPh sb="13" eb="15">
      <t>リヨウ</t>
    </rPh>
    <rPh sb="15" eb="17">
      <t>ジョウキョウ</t>
    </rPh>
    <phoneticPr fontId="7"/>
  </si>
  <si>
    <t>資料　栃尾支所地域振興課</t>
    <rPh sb="3" eb="5">
      <t>トチオ</t>
    </rPh>
    <rPh sb="5" eb="6">
      <t>シ</t>
    </rPh>
    <rPh sb="6" eb="7">
      <t>ショ</t>
    </rPh>
    <rPh sb="7" eb="9">
      <t>チイキ</t>
    </rPh>
    <rPh sb="9" eb="11">
      <t>シンコウ</t>
    </rPh>
    <rPh sb="11" eb="12">
      <t>カ</t>
    </rPh>
    <phoneticPr fontId="7"/>
  </si>
  <si>
    <t>４月</t>
    <phoneticPr fontId="7"/>
  </si>
  <si>
    <t>総　　数</t>
    <rPh sb="0" eb="1">
      <t>ソウ</t>
    </rPh>
    <rPh sb="3" eb="4">
      <t>スウ</t>
    </rPh>
    <phoneticPr fontId="7"/>
  </si>
  <si>
    <t>日　　中</t>
    <rPh sb="0" eb="1">
      <t>ヒ</t>
    </rPh>
    <rPh sb="3" eb="4">
      <t>ナカ</t>
    </rPh>
    <phoneticPr fontId="7"/>
  </si>
  <si>
    <t>塩谷運動広場　野球場</t>
    <rPh sb="0" eb="2">
      <t>シオタニ</t>
    </rPh>
    <rPh sb="2" eb="4">
      <t>ウンドウ</t>
    </rPh>
    <rPh sb="4" eb="6">
      <t>ヒロバ</t>
    </rPh>
    <rPh sb="7" eb="10">
      <t>ヤキュウジョウ</t>
    </rPh>
    <phoneticPr fontId="7"/>
  </si>
  <si>
    <t>吉水運動広場　野球場</t>
    <rPh sb="0" eb="2">
      <t>ヨシミズ</t>
    </rPh>
    <rPh sb="2" eb="4">
      <t>ウンドウ</t>
    </rPh>
    <rPh sb="4" eb="6">
      <t>ヒロバ</t>
    </rPh>
    <rPh sb="7" eb="10">
      <t>ヤキュウジョウ</t>
    </rPh>
    <phoneticPr fontId="7"/>
  </si>
  <si>
    <t>12－69  栃尾地域運動広場利用状況</t>
    <rPh sb="7" eb="9">
      <t>トチオ</t>
    </rPh>
    <rPh sb="9" eb="11">
      <t>チイキ</t>
    </rPh>
    <rPh sb="11" eb="13">
      <t>ウンドウ</t>
    </rPh>
    <rPh sb="13" eb="15">
      <t>ヒロバ</t>
    </rPh>
    <rPh sb="15" eb="17">
      <t>リヨウ</t>
    </rPh>
    <rPh sb="17" eb="19">
      <t>ジョウキョウ</t>
    </rPh>
    <phoneticPr fontId="7"/>
  </si>
  <si>
    <t>資料　スポーツ振興課</t>
    <rPh sb="7" eb="9">
      <t>シンコウ</t>
    </rPh>
    <rPh sb="9" eb="10">
      <t>カ</t>
    </rPh>
    <phoneticPr fontId="7"/>
  </si>
  <si>
    <t>回</t>
    <rPh sb="0" eb="1">
      <t>カイ</t>
    </rPh>
    <phoneticPr fontId="30"/>
  </si>
  <si>
    <t>人</t>
    <rPh sb="0" eb="1">
      <t>ニン</t>
    </rPh>
    <phoneticPr fontId="7"/>
  </si>
  <si>
    <t>人数</t>
    <rPh sb="0" eb="2">
      <t>ニンズウ</t>
    </rPh>
    <phoneticPr fontId="30"/>
  </si>
  <si>
    <t>回数</t>
    <rPh sb="0" eb="2">
      <t>カイスウ</t>
    </rPh>
    <phoneticPr fontId="30"/>
  </si>
  <si>
    <t>日数</t>
    <rPh sb="0" eb="2">
      <t>ニッスウ</t>
    </rPh>
    <phoneticPr fontId="30"/>
  </si>
  <si>
    <t>Ｄコート</t>
    <phoneticPr fontId="30"/>
  </si>
  <si>
    <t>Ｃコート</t>
    <phoneticPr fontId="30"/>
  </si>
  <si>
    <t>Ｂコート</t>
    <phoneticPr fontId="30"/>
  </si>
  <si>
    <t>Ａコート</t>
    <phoneticPr fontId="30"/>
  </si>
  <si>
    <t>計</t>
    <rPh sb="0" eb="1">
      <t>ケイ</t>
    </rPh>
    <phoneticPr fontId="30"/>
  </si>
  <si>
    <t>ゲートボール場</t>
    <rPh sb="6" eb="7">
      <t>ジョウ</t>
    </rPh>
    <phoneticPr fontId="7"/>
  </si>
  <si>
    <t>テニスコート</t>
    <phoneticPr fontId="7"/>
  </si>
  <si>
    <t>12－68 三島運動広場利用状況</t>
    <rPh sb="6" eb="8">
      <t>ミシマ</t>
    </rPh>
    <rPh sb="8" eb="10">
      <t>ウンドウ</t>
    </rPh>
    <rPh sb="10" eb="12">
      <t>ヒロバ</t>
    </rPh>
    <rPh sb="12" eb="14">
      <t>リヨウ</t>
    </rPh>
    <rPh sb="14" eb="16">
      <t>ジョウキョウ</t>
    </rPh>
    <phoneticPr fontId="7"/>
  </si>
  <si>
    <t>２　令和６年度より掲載様式を変更しました。</t>
    <rPh sb="5" eb="7">
      <t>ネンド</t>
    </rPh>
    <rPh sb="9" eb="11">
      <t>ケイサイ</t>
    </rPh>
    <rPh sb="11" eb="13">
      <t>ヨウシキ</t>
    </rPh>
    <rPh sb="14" eb="16">
      <t>ヘンコウ</t>
    </rPh>
    <phoneticPr fontId="7"/>
  </si>
  <si>
    <t>１　令和２年及び３年は、新型コロナウイルス感染症の拡大を受け、臨時休館した期間があります。</t>
  </si>
  <si>
    <t>テニス
コート</t>
    <phoneticPr fontId="7"/>
  </si>
  <si>
    <t>ゲ ー ト
ボール場</t>
    <rPh sb="9" eb="10">
      <t>ジョウ</t>
    </rPh>
    <phoneticPr fontId="7"/>
  </si>
  <si>
    <t>12:00～日没</t>
    <rPh sb="6" eb="8">
      <t>ニチボツ</t>
    </rPh>
    <phoneticPr fontId="7"/>
  </si>
  <si>
    <t>日の出～12:00</t>
    <phoneticPr fontId="7"/>
  </si>
  <si>
    <t>総          数</t>
    <phoneticPr fontId="7"/>
  </si>
  <si>
    <t>12－67　信濃リバーサイドパーク野外活動施設利用状況</t>
    <rPh sb="6" eb="8">
      <t>シナノ</t>
    </rPh>
    <rPh sb="17" eb="19">
      <t>ヤガイ</t>
    </rPh>
    <rPh sb="19" eb="21">
      <t>カツドウ</t>
    </rPh>
    <rPh sb="21" eb="23">
      <t>シセツ</t>
    </rPh>
    <rPh sb="23" eb="25">
      <t>リヨウ</t>
    </rPh>
    <rPh sb="25" eb="27">
      <t>ジョウキョウ</t>
    </rPh>
    <phoneticPr fontId="7"/>
  </si>
  <si>
    <t>資料　 スポーツ振興課</t>
    <rPh sb="0" eb="2">
      <t>シリョウ</t>
    </rPh>
    <rPh sb="8" eb="10">
      <t>シンコウ</t>
    </rPh>
    <rPh sb="10" eb="11">
      <t>カ</t>
    </rPh>
    <phoneticPr fontId="10"/>
  </si>
  <si>
    <t>11</t>
    <phoneticPr fontId="10"/>
  </si>
  <si>
    <t>10</t>
    <phoneticPr fontId="10"/>
  </si>
  <si>
    <t>ナイター</t>
    <phoneticPr fontId="10"/>
  </si>
  <si>
    <t xml:space="preserve"> 大  人</t>
    <rPh sb="1" eb="2">
      <t>ダイ</t>
    </rPh>
    <rPh sb="4" eb="5">
      <t>ジン</t>
    </rPh>
    <phoneticPr fontId="10"/>
  </si>
  <si>
    <t>多目的
球場等</t>
    <rPh sb="0" eb="3">
      <t>タモクテキ</t>
    </rPh>
    <rPh sb="4" eb="6">
      <t>キュウジョウ</t>
    </rPh>
    <rPh sb="6" eb="7">
      <t>トウ</t>
    </rPh>
    <phoneticPr fontId="10"/>
  </si>
  <si>
    <t>テ    ニ    ス    場  （  個  人  利  用  ）</t>
    <rPh sb="15" eb="16">
      <t>バ</t>
    </rPh>
    <rPh sb="21" eb="22">
      <t>コ</t>
    </rPh>
    <rPh sb="24" eb="25">
      <t>ヒト</t>
    </rPh>
    <rPh sb="27" eb="28">
      <t>リ</t>
    </rPh>
    <rPh sb="30" eb="31">
      <t>ヨウ</t>
    </rPh>
    <phoneticPr fontId="10"/>
  </si>
  <si>
    <t>12－66  乙吉運動広場利用状況</t>
    <rPh sb="7" eb="8">
      <t>オツ</t>
    </rPh>
    <rPh sb="8" eb="9">
      <t>キチ</t>
    </rPh>
    <rPh sb="9" eb="11">
      <t>ウンドウ</t>
    </rPh>
    <rPh sb="11" eb="13">
      <t>ヒロバ</t>
    </rPh>
    <rPh sb="13" eb="15">
      <t>リヨウ</t>
    </rPh>
    <rPh sb="15" eb="17">
      <t>ジョウキョウ</t>
    </rPh>
    <phoneticPr fontId="10"/>
  </si>
  <si>
    <t>した。</t>
    <phoneticPr fontId="7"/>
  </si>
  <si>
    <t>した。令和３年９月から、供用を再開しま</t>
    <phoneticPr fontId="7"/>
  </si>
  <si>
    <t>では、災害復旧のため営業ができませんで</t>
    <phoneticPr fontId="7"/>
  </si>
  <si>
    <t>　令和２年度及び令和３年４月から８月ま</t>
    <rPh sb="1" eb="3">
      <t>レイワ</t>
    </rPh>
    <rPh sb="4" eb="6">
      <t>ネンド</t>
    </rPh>
    <rPh sb="6" eb="7">
      <t>オヨ</t>
    </rPh>
    <rPh sb="8" eb="10">
      <t>レイワ</t>
    </rPh>
    <rPh sb="11" eb="12">
      <t>ネン</t>
    </rPh>
    <rPh sb="13" eb="14">
      <t>ガツ</t>
    </rPh>
    <rPh sb="17" eb="18">
      <t>ガツ</t>
    </rPh>
    <phoneticPr fontId="7"/>
  </si>
  <si>
    <t>野球場</t>
    <phoneticPr fontId="7"/>
  </si>
  <si>
    <t>12－65  スポーツ広場利用状況</t>
    <phoneticPr fontId="7"/>
  </si>
  <si>
    <t>１月</t>
    <rPh sb="1" eb="2">
      <t>ツキ</t>
    </rPh>
    <phoneticPr fontId="10"/>
  </si>
  <si>
    <t>12</t>
    <phoneticPr fontId="10"/>
  </si>
  <si>
    <t>６</t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</si>
  <si>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10"/>
  </si>
  <si>
    <t>ソフトボール場</t>
    <rPh sb="6" eb="7">
      <t>ジョウ</t>
    </rPh>
    <phoneticPr fontId="7"/>
  </si>
  <si>
    <t>屋根付多目的コート</t>
    <rPh sb="0" eb="1">
      <t>ヤ</t>
    </rPh>
    <rPh sb="1" eb="2">
      <t>ネ</t>
    </rPh>
    <rPh sb="2" eb="3">
      <t>ツ</t>
    </rPh>
    <rPh sb="3" eb="6">
      <t>タモクテキ</t>
    </rPh>
    <phoneticPr fontId="7"/>
  </si>
  <si>
    <t>サッカー場</t>
    <rPh sb="4" eb="5">
      <t>ジョウ</t>
    </rPh>
    <phoneticPr fontId="7"/>
  </si>
  <si>
    <t>12－64　ニュータウン運動公園利用状況</t>
    <rPh sb="12" eb="14">
      <t>ウンドウ</t>
    </rPh>
    <rPh sb="14" eb="16">
      <t>コウエン</t>
    </rPh>
    <rPh sb="16" eb="18">
      <t>リヨウ</t>
    </rPh>
    <rPh sb="18" eb="20">
      <t>ジョウキョウ</t>
    </rPh>
    <phoneticPr fontId="7"/>
  </si>
  <si>
    <t>業ができませんでした。</t>
    <phoneticPr fontId="7"/>
  </si>
  <si>
    <t>　令和２年度及び３年度は、災害復旧のため営</t>
    <rPh sb="1" eb="3">
      <t>レイワ</t>
    </rPh>
    <rPh sb="4" eb="5">
      <t>ネン</t>
    </rPh>
    <rPh sb="5" eb="6">
      <t>ド</t>
    </rPh>
    <rPh sb="6" eb="7">
      <t>オヨ</t>
    </rPh>
    <rPh sb="9" eb="10">
      <t>ネン</t>
    </rPh>
    <rPh sb="10" eb="11">
      <t>ド</t>
    </rPh>
    <rPh sb="13" eb="17">
      <t>サイガイフッキュウ</t>
    </rPh>
    <rPh sb="20" eb="21">
      <t>エイ</t>
    </rPh>
    <phoneticPr fontId="7"/>
  </si>
  <si>
    <t>12－63  信濃川南部運動公園利用状況</t>
    <phoneticPr fontId="7"/>
  </si>
  <si>
    <r>
      <t>野外活動</t>
    </r>
    <r>
      <rPr>
        <sz val="11"/>
        <color theme="1"/>
        <rFont val="ＭＳ 明朝"/>
        <family val="1"/>
        <charset val="128"/>
      </rPr>
      <t xml:space="preserve">
施　　設</t>
    </r>
    <rPh sb="0" eb="2">
      <t>ヤガイ</t>
    </rPh>
    <rPh sb="2" eb="4">
      <t>カツドウ</t>
    </rPh>
    <rPh sb="5" eb="6">
      <t>シ</t>
    </rPh>
    <rPh sb="8" eb="9">
      <t>セツ</t>
    </rPh>
    <phoneticPr fontId="7"/>
  </si>
  <si>
    <r>
      <t xml:space="preserve">多目的
広 </t>
    </r>
    <r>
      <rPr>
        <sz val="11"/>
        <color theme="1"/>
        <rFont val="ＭＳ 明朝"/>
        <family val="1"/>
        <charset val="128"/>
      </rPr>
      <t xml:space="preserve"> 場</t>
    </r>
    <rPh sb="0" eb="3">
      <t>タモクテキ</t>
    </rPh>
    <rPh sb="4" eb="5">
      <t>ヒロ</t>
    </rPh>
    <rPh sb="7" eb="8">
      <t>バ</t>
    </rPh>
    <phoneticPr fontId="7"/>
  </si>
  <si>
    <t>２　令和２年及び３年は、新型コロナウイルス感染症の拡大を受け、臨時休園した期間があります。</t>
    <rPh sb="6" eb="7">
      <t>オヨ</t>
    </rPh>
    <rPh sb="9" eb="10">
      <t>ネン</t>
    </rPh>
    <rPh sb="31" eb="33">
      <t>リンジ</t>
    </rPh>
    <rPh sb="33" eb="35">
      <t>キュウエン</t>
    </rPh>
    <rPh sb="37" eb="39">
      <t>キカン</t>
    </rPh>
    <phoneticPr fontId="7"/>
  </si>
  <si>
    <t>３　令和３年度から、食堂の営業を休止しています。</t>
    <rPh sb="2" eb="3">
      <t>レイ</t>
    </rPh>
    <rPh sb="3" eb="4">
      <t>ワ</t>
    </rPh>
    <rPh sb="5" eb="6">
      <t>ネン</t>
    </rPh>
    <rPh sb="6" eb="7">
      <t>ド</t>
    </rPh>
    <rPh sb="10" eb="12">
      <t>ショクドウ</t>
    </rPh>
    <rPh sb="13" eb="15">
      <t>エイギョウ</t>
    </rPh>
    <rPh sb="16" eb="18">
      <t>キュウシ</t>
    </rPh>
    <phoneticPr fontId="10"/>
  </si>
  <si>
    <t>２　令和２年及び３年は、新型コロナウイルス感染症の拡大を受け、休館した期間があります。</t>
    <rPh sb="2" eb="3">
      <t>レイ</t>
    </rPh>
    <rPh sb="3" eb="4">
      <t>ワ</t>
    </rPh>
    <rPh sb="5" eb="6">
      <t>ネン</t>
    </rPh>
    <rPh sb="6" eb="7">
      <t>オヨ</t>
    </rPh>
    <rPh sb="9" eb="10">
      <t>ネン</t>
    </rPh>
    <rPh sb="12" eb="14">
      <t>シンガタ</t>
    </rPh>
    <rPh sb="21" eb="24">
      <t>カンセンショウ</t>
    </rPh>
    <rPh sb="25" eb="27">
      <t>カクダイ</t>
    </rPh>
    <rPh sb="28" eb="29">
      <t>ウ</t>
    </rPh>
    <rPh sb="31" eb="33">
      <t>キュウカン</t>
    </rPh>
    <rPh sb="35" eb="37">
      <t>キカン</t>
    </rPh>
    <phoneticPr fontId="10"/>
  </si>
  <si>
    <t>１　キャンプ場には、オートキャンプ場利用者数も含みます。</t>
    <rPh sb="6" eb="7">
      <t>ジョウ</t>
    </rPh>
    <rPh sb="17" eb="18">
      <t>ジョウ</t>
    </rPh>
    <rPh sb="18" eb="21">
      <t>リヨウシャ</t>
    </rPh>
    <rPh sb="21" eb="22">
      <t>スウ</t>
    </rPh>
    <rPh sb="23" eb="24">
      <t>フク</t>
    </rPh>
    <phoneticPr fontId="10"/>
  </si>
  <si>
    <t>４月</t>
    <phoneticPr fontId="10"/>
  </si>
  <si>
    <t>食　　堂</t>
    <rPh sb="0" eb="1">
      <t>ショク</t>
    </rPh>
    <rPh sb="3" eb="4">
      <t>ドウ</t>
    </rPh>
    <phoneticPr fontId="10"/>
  </si>
  <si>
    <t>道　院　荘</t>
    <rPh sb="0" eb="1">
      <t>ミチ</t>
    </rPh>
    <rPh sb="2" eb="3">
      <t>イン</t>
    </rPh>
    <rPh sb="4" eb="5">
      <t>ソウ</t>
    </rPh>
    <phoneticPr fontId="10"/>
  </si>
  <si>
    <t>キャンプ場</t>
    <rPh sb="4" eb="5">
      <t>ジョウ</t>
    </rPh>
    <phoneticPr fontId="10"/>
  </si>
  <si>
    <t>ロッジ道院</t>
    <rPh sb="3" eb="5">
      <t>ドウイン</t>
    </rPh>
    <phoneticPr fontId="10"/>
  </si>
  <si>
    <t>グレステン
スキー場</t>
    <rPh sb="9" eb="10">
      <t>ジョウ</t>
    </rPh>
    <phoneticPr fontId="10"/>
  </si>
  <si>
    <t>12－71　道院高原利用状況</t>
    <rPh sb="6" eb="7">
      <t>ドウ</t>
    </rPh>
    <rPh sb="7" eb="8">
      <t>イン</t>
    </rPh>
    <rPh sb="8" eb="10">
      <t>コウゲン</t>
    </rPh>
    <rPh sb="10" eb="12">
      <t>リヨウ</t>
    </rPh>
    <rPh sb="12" eb="14">
      <t>ジョウキョウ</t>
    </rPh>
    <phoneticPr fontId="7"/>
  </si>
  <si>
    <t>資料　栃尾支所商工観光課</t>
    <phoneticPr fontId="7"/>
  </si>
  <si>
    <t>３　令和５年度は、小雪のため学校事業のみ営業しました。</t>
    <rPh sb="2" eb="4">
      <t>レイワ</t>
    </rPh>
    <rPh sb="5" eb="7">
      <t>ネンド</t>
    </rPh>
    <rPh sb="6" eb="7">
      <t>ド</t>
    </rPh>
    <rPh sb="9" eb="11">
      <t>ショウセツ</t>
    </rPh>
    <rPh sb="14" eb="18">
      <t>ガッコウジギョウ</t>
    </rPh>
    <rPh sb="20" eb="22">
      <t>エイギョウ</t>
    </rPh>
    <phoneticPr fontId="7"/>
  </si>
  <si>
    <t>２　令和元年度は、小雪のため営業できませんでした。</t>
    <rPh sb="2" eb="4">
      <t>レイワ</t>
    </rPh>
    <rPh sb="4" eb="6">
      <t>ガンネン</t>
    </rPh>
    <rPh sb="6" eb="7">
      <t>ド</t>
    </rPh>
    <rPh sb="9" eb="11">
      <t>ショウセツ</t>
    </rPh>
    <rPh sb="14" eb="16">
      <t>エイギョウ</t>
    </rPh>
    <phoneticPr fontId="7"/>
  </si>
  <si>
    <t>１　(　)内は、リフト稼働日数です。合計は昼間、夜間の合計と一致しない場合があります。</t>
    <phoneticPr fontId="7"/>
  </si>
  <si>
    <t>0</t>
    <phoneticPr fontId="7"/>
  </si>
  <si>
    <t>7</t>
    <phoneticPr fontId="7"/>
  </si>
  <si>
    <t>3</t>
    <phoneticPr fontId="7"/>
  </si>
  <si>
    <t>12月</t>
    <rPh sb="2" eb="3">
      <t>ガツ</t>
    </rPh>
    <phoneticPr fontId="7"/>
  </si>
  <si>
    <t>10</t>
    <phoneticPr fontId="7"/>
  </si>
  <si>
    <t>9</t>
  </si>
  <si>
    <t>43</t>
  </si>
  <si>
    <t>50</t>
  </si>
  <si>
    <t>20</t>
  </si>
  <si>
    <t>74</t>
  </si>
  <si>
    <t>(－)</t>
    <phoneticPr fontId="7"/>
  </si>
  <si>
    <t>夜間
(17:00～21:00)</t>
    <rPh sb="0" eb="1">
      <t>ヨル</t>
    </rPh>
    <rPh sb="1" eb="2">
      <t>アイダ</t>
    </rPh>
    <phoneticPr fontId="7"/>
  </si>
  <si>
    <t>昼間
(9:00～17:00)</t>
    <rPh sb="0" eb="1">
      <t>ヒル</t>
    </rPh>
    <rPh sb="1" eb="2">
      <t>アイダ</t>
    </rPh>
    <phoneticPr fontId="7"/>
  </si>
  <si>
    <t>合　　計</t>
    <rPh sb="0" eb="1">
      <t>ゴウ</t>
    </rPh>
    <rPh sb="3" eb="4">
      <t>ケイ</t>
    </rPh>
    <phoneticPr fontId="7"/>
  </si>
  <si>
    <t>来場者数</t>
  </si>
  <si>
    <t>リフト輸送延人員</t>
    <phoneticPr fontId="7"/>
  </si>
  <si>
    <t>区　　分</t>
    <rPh sb="0" eb="1">
      <t>ク</t>
    </rPh>
    <rPh sb="3" eb="4">
      <t>フン</t>
    </rPh>
    <phoneticPr fontId="7"/>
  </si>
  <si>
    <t>12－75　とちおファミリースキー場利用状況</t>
    <phoneticPr fontId="7"/>
  </si>
  <si>
    <t>資料　山古志支所地域振興・市民生活課</t>
    <rPh sb="0" eb="2">
      <t>シリョウ</t>
    </rPh>
    <rPh sb="3" eb="6">
      <t>ヤマコシ</t>
    </rPh>
    <rPh sb="6" eb="8">
      <t>シショ</t>
    </rPh>
    <rPh sb="8" eb="10">
      <t>チイキ</t>
    </rPh>
    <rPh sb="10" eb="12">
      <t>シンコウ</t>
    </rPh>
    <rPh sb="13" eb="17">
      <t>シミンセイカツ</t>
    </rPh>
    <rPh sb="17" eb="18">
      <t>カ</t>
    </rPh>
    <phoneticPr fontId="7"/>
  </si>
  <si>
    <t>来 場 者 数</t>
    <phoneticPr fontId="7"/>
  </si>
  <si>
    <t>区　　分</t>
    <rPh sb="0" eb="1">
      <t>ク</t>
    </rPh>
    <rPh sb="3" eb="4">
      <t>ブン</t>
    </rPh>
    <phoneticPr fontId="7"/>
  </si>
  <si>
    <t>12－74　古志高原スキー場利用状況</t>
    <rPh sb="6" eb="8">
      <t>コシ</t>
    </rPh>
    <rPh sb="8" eb="10">
      <t>コウゲン</t>
    </rPh>
    <rPh sb="13" eb="14">
      <t>ジョウ</t>
    </rPh>
    <phoneticPr fontId="7"/>
  </si>
  <si>
    <t>４　令和５年度は、暖冬小雪のため冬季営業ができませんでした。</t>
    <phoneticPr fontId="7"/>
  </si>
  <si>
    <t>３　サマーボブスレーは、令和４年６月末に営業を終了しました。</t>
    <rPh sb="12" eb="14">
      <t>レイワ</t>
    </rPh>
    <rPh sb="15" eb="16">
      <t>ネン</t>
    </rPh>
    <rPh sb="17" eb="18">
      <t>ガツ</t>
    </rPh>
    <rPh sb="18" eb="19">
      <t>マツ</t>
    </rPh>
    <rPh sb="20" eb="22">
      <t>エイギョウ</t>
    </rPh>
    <rPh sb="23" eb="25">
      <t>シュウリョウ</t>
    </rPh>
    <phoneticPr fontId="7"/>
  </si>
  <si>
    <t>２　令和２年度は、リフト修繕のため夏季営業ができませんでした。</t>
    <rPh sb="2" eb="4">
      <t>レイワ</t>
    </rPh>
    <rPh sb="5" eb="7">
      <t>ネンド</t>
    </rPh>
    <rPh sb="12" eb="14">
      <t>シュウゼン</t>
    </rPh>
    <rPh sb="17" eb="19">
      <t>カキ</t>
    </rPh>
    <rPh sb="19" eb="21">
      <t>エイギョウ</t>
    </rPh>
    <phoneticPr fontId="7"/>
  </si>
  <si>
    <t>１　令和元年度は、暖冬小雪のため冬季営業ができませんでした。</t>
    <rPh sb="2" eb="7">
      <t>レイワガンネンド</t>
    </rPh>
    <rPh sb="9" eb="11">
      <t>ダントウ</t>
    </rPh>
    <rPh sb="11" eb="13">
      <t>ショウセツ</t>
    </rPh>
    <rPh sb="16" eb="18">
      <t>トウキ</t>
    </rPh>
    <rPh sb="18" eb="20">
      <t>エイギョウ</t>
    </rPh>
    <phoneticPr fontId="7"/>
  </si>
  <si>
    <t>冬季計</t>
    <rPh sb="0" eb="2">
      <t>トウキ</t>
    </rPh>
    <rPh sb="2" eb="3">
      <t>ケイ</t>
    </rPh>
    <phoneticPr fontId="7"/>
  </si>
  <si>
    <t>サ マ ー ボ ブ ス レー
乗　 車　 延　 人　 員</t>
    <rPh sb="15" eb="16">
      <t>ジョウ</t>
    </rPh>
    <rPh sb="18" eb="19">
      <t>クルマ</t>
    </rPh>
    <rPh sb="21" eb="22">
      <t>エン</t>
    </rPh>
    <rPh sb="24" eb="25">
      <t>ジン</t>
    </rPh>
    <rPh sb="27" eb="28">
      <t>イン</t>
    </rPh>
    <phoneticPr fontId="7"/>
  </si>
  <si>
    <t>リフト輸送
延　人　員</t>
    <phoneticPr fontId="7"/>
  </si>
  <si>
    <t>単位　人</t>
    <phoneticPr fontId="7"/>
  </si>
  <si>
    <t>12－73　市営スキー場利用状況</t>
    <phoneticPr fontId="7"/>
  </si>
  <si>
    <t>令和２年及び３年は、新型コロナウイルス感染症の拡大を受け、施設利用を休止した期間があります。</t>
    <rPh sb="4" eb="5">
      <t>オヨ</t>
    </rPh>
    <rPh sb="7" eb="8">
      <t>ネン</t>
    </rPh>
    <rPh sb="29" eb="31">
      <t>シセツ</t>
    </rPh>
    <rPh sb="31" eb="33">
      <t>リヨウ</t>
    </rPh>
    <rPh sb="34" eb="36">
      <t>キュウシ</t>
    </rPh>
    <rPh sb="38" eb="40">
      <t>キカン</t>
    </rPh>
    <phoneticPr fontId="7"/>
  </si>
  <si>
    <t>５月</t>
    <rPh sb="1" eb="2">
      <t>ガツ</t>
    </rPh>
    <phoneticPr fontId="7"/>
  </si>
  <si>
    <t xml:space="preserve">人 </t>
    <phoneticPr fontId="7"/>
  </si>
  <si>
    <t xml:space="preserve">件 </t>
    <phoneticPr fontId="7"/>
  </si>
  <si>
    <t>人　数</t>
    <phoneticPr fontId="7"/>
  </si>
  <si>
    <t>件　数</t>
    <phoneticPr fontId="7"/>
  </si>
  <si>
    <t>関原中</t>
  </si>
  <si>
    <t>大島中</t>
  </si>
  <si>
    <t>宮内中</t>
  </si>
  <si>
    <t>北中</t>
    <phoneticPr fontId="7"/>
  </si>
  <si>
    <t>12－76　中学校夜間照明施設利用状況</t>
    <phoneticPr fontId="7"/>
  </si>
  <si>
    <t>２　令和２年及び３年は、新型コロナウイルス感染症の拡大を受け、臨時休館した期間があります。</t>
    <rPh sb="6" eb="7">
      <t>オヨ</t>
    </rPh>
    <rPh sb="9" eb="10">
      <t>ネン</t>
    </rPh>
    <rPh sb="31" eb="33">
      <t>リンジ</t>
    </rPh>
    <rPh sb="33" eb="35">
      <t>キュウカン</t>
    </rPh>
    <rPh sb="37" eb="39">
      <t>キカン</t>
    </rPh>
    <phoneticPr fontId="7"/>
  </si>
  <si>
    <t>１　その他施設には屋内ゲートボール場、釣堀、高原キャンプ場、ピクニック広場、ローラースケートコースを含みます。</t>
    <rPh sb="4" eb="5">
      <t>タ</t>
    </rPh>
    <rPh sb="5" eb="7">
      <t>シセツ</t>
    </rPh>
    <rPh sb="9" eb="11">
      <t>オクナイ</t>
    </rPh>
    <rPh sb="17" eb="18">
      <t>ジョウ</t>
    </rPh>
    <rPh sb="19" eb="21">
      <t>ツリボリ</t>
    </rPh>
    <rPh sb="22" eb="24">
      <t>コウゲン</t>
    </rPh>
    <rPh sb="28" eb="29">
      <t>ジョウ</t>
    </rPh>
    <rPh sb="35" eb="37">
      <t>ヒロバ</t>
    </rPh>
    <rPh sb="50" eb="51">
      <t>フク</t>
    </rPh>
    <phoneticPr fontId="7"/>
  </si>
  <si>
    <t>その他施設</t>
    <rPh sb="2" eb="3">
      <t>タ</t>
    </rPh>
    <rPh sb="3" eb="5">
      <t>シセツ</t>
    </rPh>
    <phoneticPr fontId="7"/>
  </si>
  <si>
    <t>オ　ー　ト
キャンプ場</t>
    <rPh sb="10" eb="11">
      <t>ジョウ</t>
    </rPh>
    <phoneticPr fontId="7"/>
  </si>
  <si>
    <t>多目的
芝生広場</t>
    <rPh sb="0" eb="1">
      <t>タ</t>
    </rPh>
    <rPh sb="1" eb="2">
      <t>メ</t>
    </rPh>
    <rPh sb="2" eb="3">
      <t>マト</t>
    </rPh>
    <rPh sb="4" eb="5">
      <t>シバ</t>
    </rPh>
    <rPh sb="5" eb="6">
      <t>セイ</t>
    </rPh>
    <rPh sb="6" eb="7">
      <t>ヒロ</t>
    </rPh>
    <rPh sb="7" eb="8">
      <t>バ</t>
    </rPh>
    <phoneticPr fontId="7"/>
  </si>
  <si>
    <t>多目的広場</t>
    <rPh sb="0" eb="1">
      <t>タ</t>
    </rPh>
    <rPh sb="1" eb="2">
      <t>メ</t>
    </rPh>
    <rPh sb="2" eb="3">
      <t>マト</t>
    </rPh>
    <rPh sb="3" eb="4">
      <t>ヒロ</t>
    </rPh>
    <rPh sb="4" eb="5">
      <t>バ</t>
    </rPh>
    <phoneticPr fontId="7"/>
  </si>
  <si>
    <t>テ ニ ス 場</t>
    <rPh sb="6" eb="7">
      <t>ジョウ</t>
    </rPh>
    <phoneticPr fontId="7"/>
  </si>
  <si>
    <t>野　球　場</t>
    <rPh sb="0" eb="1">
      <t>ノ</t>
    </rPh>
    <rPh sb="2" eb="3">
      <t>タマ</t>
    </rPh>
    <rPh sb="4" eb="5">
      <t>バ</t>
    </rPh>
    <phoneticPr fontId="7"/>
  </si>
  <si>
    <t>体　育　館</t>
    <rPh sb="0" eb="1">
      <t>カラダ</t>
    </rPh>
    <rPh sb="2" eb="3">
      <t>イク</t>
    </rPh>
    <rPh sb="4" eb="5">
      <t>カン</t>
    </rPh>
    <phoneticPr fontId="7"/>
  </si>
  <si>
    <t>12－72　川口運動公園利用状況</t>
    <rPh sb="6" eb="8">
      <t>カワグチ</t>
    </rPh>
    <rPh sb="8" eb="10">
      <t>ウンドウ</t>
    </rPh>
    <rPh sb="10" eb="12">
      <t>コウエン</t>
    </rPh>
    <rPh sb="12" eb="14">
      <t>リヨウ</t>
    </rPh>
    <rPh sb="14" eb="16">
      <t>ジョウキョウ</t>
    </rPh>
    <phoneticPr fontId="7"/>
  </si>
  <si>
    <t>資料　国際交流課</t>
    <rPh sb="0" eb="2">
      <t>シリョウ</t>
    </rPh>
    <rPh sb="3" eb="5">
      <t>コクサイ</t>
    </rPh>
    <rPh sb="5" eb="7">
      <t>コウリュウ</t>
    </rPh>
    <rPh sb="7" eb="8">
      <t>カ</t>
    </rPh>
    <phoneticPr fontId="7"/>
  </si>
  <si>
    <t>７　令和２年から４年までは、新型コロナウイルス感染症の影響を受け、一部利用を制限した箇所があります。</t>
    <rPh sb="9" eb="10">
      <t>ネン</t>
    </rPh>
    <rPh sb="27" eb="29">
      <t>エイキョウ</t>
    </rPh>
    <rPh sb="33" eb="35">
      <t>イチブ</t>
    </rPh>
    <rPh sb="35" eb="37">
      <t>リヨウ</t>
    </rPh>
    <rPh sb="38" eb="40">
      <t>セイゲン</t>
    </rPh>
    <rPh sb="42" eb="44">
      <t>カショ</t>
    </rPh>
    <phoneticPr fontId="10"/>
  </si>
  <si>
    <t>６　ＮａＤｅＣ　ＢＡＳＥの令和元年度は、旧大和長岡店での利用者数です。そのため、総数には含めていません。</t>
    <rPh sb="13" eb="15">
      <t>レイワ</t>
    </rPh>
    <rPh sb="15" eb="17">
      <t>ガンネン</t>
    </rPh>
    <rPh sb="17" eb="18">
      <t>ド</t>
    </rPh>
    <rPh sb="20" eb="21">
      <t>キュウ</t>
    </rPh>
    <rPh sb="21" eb="23">
      <t>ダイワ</t>
    </rPh>
    <rPh sb="23" eb="26">
      <t>ナガオカテン</t>
    </rPh>
    <rPh sb="28" eb="30">
      <t>リヨウ</t>
    </rPh>
    <rPh sb="30" eb="31">
      <t>シャ</t>
    </rPh>
    <rPh sb="31" eb="32">
      <t>スウ</t>
    </rPh>
    <rPh sb="40" eb="42">
      <t>ソウスウ</t>
    </rPh>
    <rPh sb="44" eb="45">
      <t>フク</t>
    </rPh>
    <phoneticPr fontId="10"/>
  </si>
  <si>
    <t>５　ＮａＤｅＣ ＢＡＳＥは、令和５年６月に閉館し、令和５年７月２２日にミライエ長岡に機能を移転しました。</t>
    <rPh sb="21" eb="23">
      <t>ヘイカン</t>
    </rPh>
    <rPh sb="42" eb="44">
      <t>キノウ</t>
    </rPh>
    <phoneticPr fontId="10"/>
  </si>
  <si>
    <t>４　ＮａＤｅＣ ＢＡＳＥは、平成30年６月に旧大和長岡店に開設し、令和２年３月に再開発に伴い閉館し、令和２年９月４日に市民センターに移転しました。</t>
    <rPh sb="14" eb="16">
      <t>ヘイセイ</t>
    </rPh>
    <rPh sb="18" eb="19">
      <t>ネン</t>
    </rPh>
    <rPh sb="20" eb="21">
      <t>ガツ</t>
    </rPh>
    <rPh sb="22" eb="23">
      <t>キュウ</t>
    </rPh>
    <rPh sb="23" eb="25">
      <t>ヤマト</t>
    </rPh>
    <rPh sb="25" eb="28">
      <t>ナガオカテン</t>
    </rPh>
    <rPh sb="29" eb="31">
      <t>カイセツ</t>
    </rPh>
    <rPh sb="33" eb="35">
      <t>レイワ</t>
    </rPh>
    <rPh sb="36" eb="37">
      <t>ネン</t>
    </rPh>
    <rPh sb="38" eb="39">
      <t>ガツ</t>
    </rPh>
    <rPh sb="40" eb="43">
      <t>サイカイハツ</t>
    </rPh>
    <rPh sb="44" eb="45">
      <t>トモナ</t>
    </rPh>
    <rPh sb="46" eb="48">
      <t>ヘイカン</t>
    </rPh>
    <rPh sb="50" eb="52">
      <t>レイワ</t>
    </rPh>
    <rPh sb="53" eb="54">
      <t>ネン</t>
    </rPh>
    <rPh sb="55" eb="56">
      <t>ガツ</t>
    </rPh>
    <rPh sb="57" eb="58">
      <t>ニチ</t>
    </rPh>
    <rPh sb="59" eb="61">
      <t>シミン</t>
    </rPh>
    <rPh sb="66" eb="68">
      <t>イテン</t>
    </rPh>
    <phoneticPr fontId="7"/>
  </si>
  <si>
    <t>３　ＣＬＩＰ長岡は、令和５年６月に市民センターでの受付事務を終了し、令和５年７月２２日にミライエ長岡に移転しました。</t>
    <rPh sb="6" eb="8">
      <t>ナガオカ</t>
    </rPh>
    <rPh sb="10" eb="12">
      <t>レイワ</t>
    </rPh>
    <rPh sb="13" eb="14">
      <t>ネン</t>
    </rPh>
    <rPh sb="15" eb="16">
      <t>ガツ</t>
    </rPh>
    <rPh sb="17" eb="19">
      <t>シミン</t>
    </rPh>
    <rPh sb="25" eb="27">
      <t>ウケツケ</t>
    </rPh>
    <rPh sb="27" eb="29">
      <t>ジム</t>
    </rPh>
    <rPh sb="30" eb="32">
      <t>シュウリョウ</t>
    </rPh>
    <rPh sb="34" eb="36">
      <t>レイワ</t>
    </rPh>
    <rPh sb="37" eb="38">
      <t>ネン</t>
    </rPh>
    <rPh sb="39" eb="40">
      <t>ガツ</t>
    </rPh>
    <rPh sb="42" eb="43">
      <t>ニチ</t>
    </rPh>
    <rPh sb="48" eb="50">
      <t>ナガオカ</t>
    </rPh>
    <rPh sb="51" eb="53">
      <t>イテン</t>
    </rPh>
    <phoneticPr fontId="7"/>
  </si>
  <si>
    <t>２　ＣＬＩＰ長岡は、令和２年６月１日にオープンしました。</t>
    <rPh sb="6" eb="8">
      <t>ナガオカ</t>
    </rPh>
    <rPh sb="10" eb="12">
      <t>レイワ</t>
    </rPh>
    <rPh sb="13" eb="14">
      <t>ネン</t>
    </rPh>
    <rPh sb="15" eb="16">
      <t>ガツ</t>
    </rPh>
    <rPh sb="17" eb="18">
      <t>ニチ</t>
    </rPh>
    <phoneticPr fontId="7"/>
  </si>
  <si>
    <t>１　会議室は、令和２年３月１日より２室から１室に縮小し、令和３年３月31日に廃止しました。</t>
    <rPh sb="2" eb="5">
      <t>カイギシツ</t>
    </rPh>
    <rPh sb="7" eb="9">
      <t>レイワ</t>
    </rPh>
    <rPh sb="10" eb="11">
      <t>ネン</t>
    </rPh>
    <rPh sb="12" eb="13">
      <t>ガツ</t>
    </rPh>
    <rPh sb="14" eb="15">
      <t>ニチ</t>
    </rPh>
    <rPh sb="18" eb="19">
      <t>シツ</t>
    </rPh>
    <rPh sb="22" eb="23">
      <t>シツ</t>
    </rPh>
    <rPh sb="24" eb="26">
      <t>シュクショウ</t>
    </rPh>
    <phoneticPr fontId="7"/>
  </si>
  <si>
    <t>５</t>
  </si>
  <si>
    <t>ジョブカフェ
な が お か</t>
    <phoneticPr fontId="7"/>
  </si>
  <si>
    <t>マ ザ ー ズ
コ ー ナ ー</t>
    <phoneticPr fontId="7"/>
  </si>
  <si>
    <t>職 業 紹 介
コ ー ナ ー</t>
    <rPh sb="0" eb="1">
      <t>ショク</t>
    </rPh>
    <rPh sb="2" eb="3">
      <t>ギョウ</t>
    </rPh>
    <rPh sb="4" eb="5">
      <t>ショウ</t>
    </rPh>
    <rPh sb="6" eb="7">
      <t>スケ</t>
    </rPh>
    <phoneticPr fontId="7"/>
  </si>
  <si>
    <t>ワークプラザ長岡</t>
    <rPh sb="6" eb="8">
      <t>ナガオカ</t>
    </rPh>
    <phoneticPr fontId="7"/>
  </si>
  <si>
    <t>消 費 生 活
セ ン タ ー</t>
    <rPh sb="0" eb="1">
      <t>ショウ</t>
    </rPh>
    <rPh sb="2" eb="3">
      <t>ヒ</t>
    </rPh>
    <rPh sb="4" eb="5">
      <t>セイ</t>
    </rPh>
    <rPh sb="6" eb="7">
      <t>カツ</t>
    </rPh>
    <phoneticPr fontId="7"/>
  </si>
  <si>
    <t>会　議　室</t>
    <rPh sb="0" eb="1">
      <t>カイ</t>
    </rPh>
    <rPh sb="2" eb="3">
      <t>ギ</t>
    </rPh>
    <rPh sb="4" eb="5">
      <t>シツ</t>
    </rPh>
    <phoneticPr fontId="7"/>
  </si>
  <si>
    <t>ウ　ィ　ル　
な が お か</t>
    <phoneticPr fontId="7"/>
  </si>
  <si>
    <t>学　　習
コーナー</t>
    <rPh sb="0" eb="1">
      <t>ガク</t>
    </rPh>
    <rPh sb="3" eb="4">
      <t>シュウ</t>
    </rPh>
    <phoneticPr fontId="7"/>
  </si>
  <si>
    <t>フ　ロ　ア</t>
    <phoneticPr fontId="7"/>
  </si>
  <si>
    <t>タニタ・カフェ</t>
    <phoneticPr fontId="7"/>
  </si>
  <si>
    <t>地 球 広 場</t>
    <rPh sb="0" eb="1">
      <t>チ</t>
    </rPh>
    <rPh sb="2" eb="3">
      <t>タマ</t>
    </rPh>
    <rPh sb="4" eb="5">
      <t>ヒロ</t>
    </rPh>
    <rPh sb="6" eb="7">
      <t>バ</t>
    </rPh>
    <phoneticPr fontId="7"/>
  </si>
  <si>
    <t>ＣＬＩＰ長岡</t>
    <rPh sb="4" eb="6">
      <t>ナガオカ</t>
    </rPh>
    <phoneticPr fontId="7"/>
  </si>
  <si>
    <t>ＮａＤｅＣ Ｂ Ａ Ｓ Ｅ</t>
    <phoneticPr fontId="7"/>
  </si>
  <si>
    <t>３階</t>
    <rPh sb="1" eb="2">
      <t>カイ</t>
    </rPh>
    <phoneticPr fontId="7"/>
  </si>
  <si>
    <t>２階</t>
    <rPh sb="1" eb="2">
      <t>カイ</t>
    </rPh>
    <phoneticPr fontId="7"/>
  </si>
  <si>
    <t>１階</t>
    <phoneticPr fontId="7"/>
  </si>
  <si>
    <t>地　下　１　階</t>
    <rPh sb="0" eb="1">
      <t>チ</t>
    </rPh>
    <rPh sb="2" eb="3">
      <t>シタ</t>
    </rPh>
    <rPh sb="6" eb="7">
      <t>カイ</t>
    </rPh>
    <phoneticPr fontId="7"/>
  </si>
  <si>
    <t>12－77　ながおか市民センター利用者数</t>
    <rPh sb="10" eb="12">
      <t>シミン</t>
    </rPh>
    <rPh sb="16" eb="18">
      <t>リヨウ</t>
    </rPh>
    <rPh sb="18" eb="19">
      <t>モノ</t>
    </rPh>
    <rPh sb="19" eb="20">
      <t>スウ</t>
    </rPh>
    <phoneticPr fontId="7"/>
  </si>
  <si>
    <t>　　　　　産業イノベーション課</t>
    <rPh sb="5" eb="7">
      <t>サンギョウ</t>
    </rPh>
    <rPh sb="14" eb="15">
      <t>カ</t>
    </rPh>
    <phoneticPr fontId="21"/>
  </si>
  <si>
    <t>資料　ミライエ長岡企画推進室</t>
    <rPh sb="0" eb="2">
      <t>シリョウ</t>
    </rPh>
    <phoneticPr fontId="7"/>
  </si>
  <si>
    <t>１　米百俵プレイス ミライエ長岡西館は、令和５年７月２２日にオープンしました。</t>
    <rPh sb="2" eb="5">
      <t>コメヒャクタワラ</t>
    </rPh>
    <rPh sb="14" eb="16">
      <t>ナガオカ</t>
    </rPh>
    <rPh sb="16" eb="18">
      <t>ニシカン</t>
    </rPh>
    <rPh sb="20" eb="22">
      <t>レイワ</t>
    </rPh>
    <rPh sb="23" eb="24">
      <t>ネン</t>
    </rPh>
    <rPh sb="25" eb="26">
      <t>ガツ</t>
    </rPh>
    <rPh sb="28" eb="29">
      <t>ニチ</t>
    </rPh>
    <phoneticPr fontId="21"/>
  </si>
  <si>
    <t>７月</t>
    <rPh sb="1" eb="2">
      <t>ガツ</t>
    </rPh>
    <phoneticPr fontId="7"/>
  </si>
  <si>
    <t>令和５年度</t>
    <rPh sb="0" eb="2">
      <t>レイワ</t>
    </rPh>
    <rPh sb="3" eb="4">
      <t>ネン</t>
    </rPh>
    <rPh sb="4" eb="5">
      <t>ド</t>
    </rPh>
    <phoneticPr fontId="21"/>
  </si>
  <si>
    <r>
      <rPr>
        <sz val="9"/>
        <rFont val="ＭＳ 明朝"/>
        <family val="1"/>
        <charset val="128"/>
      </rPr>
      <t>うち　ものづくりラボ</t>
    </r>
    <r>
      <rPr>
        <sz val="11"/>
        <rFont val="ＭＳ 明朝"/>
        <family val="1"/>
        <charset val="128"/>
      </rPr>
      <t xml:space="preserve">
利用者数</t>
    </r>
    <rPh sb="11" eb="15">
      <t>リヨウシャスウ</t>
    </rPh>
    <phoneticPr fontId="21"/>
  </si>
  <si>
    <r>
      <rPr>
        <sz val="9"/>
        <rFont val="ＭＳ 明朝"/>
        <family val="1"/>
        <charset val="128"/>
      </rPr>
      <t>うち　イノベーションサロン</t>
    </r>
    <r>
      <rPr>
        <sz val="11"/>
        <rFont val="ＭＳ 明朝"/>
        <family val="1"/>
        <charset val="128"/>
      </rPr>
      <t xml:space="preserve">
利用者数</t>
    </r>
    <rPh sb="14" eb="18">
      <t>リヨウシャスウ</t>
    </rPh>
    <phoneticPr fontId="21"/>
  </si>
  <si>
    <t>入館者数</t>
    <rPh sb="0" eb="3">
      <t>ニュウカンシャ</t>
    </rPh>
    <phoneticPr fontId="7"/>
  </si>
  <si>
    <t>12－78　米百俵プレイス ミライエ長岡　利用者数</t>
    <rPh sb="6" eb="9">
      <t>コメヒャクタワラ</t>
    </rPh>
    <rPh sb="18" eb="20">
      <t>ナガオカ</t>
    </rPh>
    <rPh sb="21" eb="23">
      <t>リヨウ</t>
    </rPh>
    <rPh sb="23" eb="24">
      <t>モノ</t>
    </rPh>
    <rPh sb="24" eb="25">
      <t>スウ</t>
    </rPh>
    <phoneticPr fontId="7"/>
  </si>
  <si>
    <t>２　イノベーションサロンは、令和５年６月までながおか市民センターのＮａＤｅＣ ＢＡＳＥ</t>
    <rPh sb="14" eb="16">
      <t>レイワ</t>
    </rPh>
    <rPh sb="17" eb="18">
      <t>ネン</t>
    </rPh>
    <rPh sb="19" eb="20">
      <t>ガツ</t>
    </rPh>
    <rPh sb="26" eb="28">
      <t>シミン</t>
    </rPh>
    <phoneticPr fontId="21"/>
  </si>
  <si>
    <t>　およびＣＬＩＰ長岡で行っていた機能の一部を移転したものです。</t>
    <phoneticPr fontId="6"/>
  </si>
  <si>
    <t>３　ものづくりラボは、令和５年６月までながおか市民センターのＮａＤｅＣ ＢＡＳＥで</t>
    <rPh sb="11" eb="13">
      <t>レイワ</t>
    </rPh>
    <rPh sb="14" eb="15">
      <t>ネン</t>
    </rPh>
    <rPh sb="16" eb="17">
      <t>ガツ</t>
    </rPh>
    <rPh sb="23" eb="25">
      <t>シミン</t>
    </rPh>
    <phoneticPr fontId="21"/>
  </si>
  <si>
    <t>　行っていた機能の一部を移管したものです。</t>
    <rPh sb="1" eb="2">
      <t>オコナ</t>
    </rPh>
    <rPh sb="6" eb="8">
      <t>キノウ</t>
    </rPh>
    <rPh sb="9" eb="11">
      <t>イチブ</t>
    </rPh>
    <rPh sb="12" eb="14">
      <t>イカン</t>
    </rPh>
    <phoneticPr fontId="6"/>
  </si>
  <si>
    <t>資料　ミライエ長岡企画推進室（まちなかキャンパス長岡）</t>
    <rPh sb="0" eb="2">
      <t>シリョウ</t>
    </rPh>
    <rPh sb="7" eb="9">
      <t>ナガオカ</t>
    </rPh>
    <rPh sb="9" eb="11">
      <t>キカク</t>
    </rPh>
    <rPh sb="11" eb="13">
      <t>スイシン</t>
    </rPh>
    <rPh sb="13" eb="14">
      <t>シツ</t>
    </rPh>
    <rPh sb="24" eb="26">
      <t>ナガオカ</t>
    </rPh>
    <phoneticPr fontId="7"/>
  </si>
  <si>
    <t>令和２年及び３年は、新型コロナウイルス感染症の拡大を受け、臨時休館または利用制限をした期間があります。</t>
    <rPh sb="4" eb="5">
      <t>オヨ</t>
    </rPh>
    <rPh sb="7" eb="8">
      <t>ネン</t>
    </rPh>
    <phoneticPr fontId="7"/>
  </si>
  <si>
    <t>12</t>
    <phoneticPr fontId="7"/>
  </si>
  <si>
    <t>うち自習室</t>
    <rPh sb="2" eb="4">
      <t>ジシュウ</t>
    </rPh>
    <rPh sb="4" eb="5">
      <t>シツ</t>
    </rPh>
    <phoneticPr fontId="7"/>
  </si>
  <si>
    <t>オープンスペース
（情報提供ルーム含む）</t>
    <rPh sb="10" eb="12">
      <t>ジョウホウ</t>
    </rPh>
    <rPh sb="12" eb="14">
      <t>テイキョウ</t>
    </rPh>
    <rPh sb="17" eb="18">
      <t>フク</t>
    </rPh>
    <phoneticPr fontId="7"/>
  </si>
  <si>
    <t>施　設　利　用　者</t>
    <rPh sb="0" eb="1">
      <t>シ</t>
    </rPh>
    <rPh sb="2" eb="3">
      <t>セツ</t>
    </rPh>
    <rPh sb="4" eb="5">
      <t>リ</t>
    </rPh>
    <rPh sb="6" eb="7">
      <t>ヨウ</t>
    </rPh>
    <rPh sb="8" eb="9">
      <t>シャ</t>
    </rPh>
    <phoneticPr fontId="7"/>
  </si>
  <si>
    <t>講座受講者</t>
    <phoneticPr fontId="10"/>
  </si>
  <si>
    <t>総　　数</t>
    <rPh sb="0" eb="1">
      <t>ソウ</t>
    </rPh>
    <rPh sb="3" eb="4">
      <t>スウ</t>
    </rPh>
    <phoneticPr fontId="10"/>
  </si>
  <si>
    <t>12－79　まちなかキャンパス長岡利用者数</t>
    <rPh sb="15" eb="17">
      <t>ナガオカ</t>
    </rPh>
    <rPh sb="17" eb="19">
      <t>リヨウ</t>
    </rPh>
    <rPh sb="19" eb="20">
      <t>モノ</t>
    </rPh>
    <rPh sb="20" eb="21">
      <t>スウ</t>
    </rPh>
    <phoneticPr fontId="7"/>
  </si>
  <si>
    <t>資料　南部地域事務所　北部地域事務所</t>
    <rPh sb="0" eb="2">
      <t>シリョウ</t>
    </rPh>
    <rPh sb="3" eb="10">
      <t>ナンブチイキジムショ</t>
    </rPh>
    <rPh sb="11" eb="18">
      <t>ホクブチイキジムショ</t>
    </rPh>
    <phoneticPr fontId="10"/>
  </si>
  <si>
    <t>令和３年は、新型コロナウイルス感染症の拡大を受け、臨時休館した期間があります。</t>
    <phoneticPr fontId="10"/>
  </si>
  <si>
    <t>６月</t>
    <rPh sb="1" eb="2">
      <t>ツキ</t>
    </rPh>
    <phoneticPr fontId="10"/>
  </si>
  <si>
    <t>大　　人</t>
    <rPh sb="0" eb="1">
      <t>ダイ</t>
    </rPh>
    <rPh sb="3" eb="4">
      <t>ヒト</t>
    </rPh>
    <phoneticPr fontId="10"/>
  </si>
  <si>
    <t>子　　供</t>
    <rPh sb="0" eb="1">
      <t>コ</t>
    </rPh>
    <rPh sb="3" eb="4">
      <t>トモ</t>
    </rPh>
    <phoneticPr fontId="10"/>
  </si>
  <si>
    <t>和島</t>
    <rPh sb="0" eb="2">
      <t>ワシマ</t>
    </rPh>
    <phoneticPr fontId="10"/>
  </si>
  <si>
    <t>越路</t>
    <rPh sb="0" eb="2">
      <t>コシジ</t>
    </rPh>
    <phoneticPr fontId="10"/>
  </si>
  <si>
    <t>12－88　Ｂ＆Ｇ海洋センター利用状況</t>
    <rPh sb="9" eb="11">
      <t>カイヨウ</t>
    </rPh>
    <rPh sb="15" eb="17">
      <t>リヨウ</t>
    </rPh>
    <rPh sb="17" eb="19">
      <t>ジョウキョウ</t>
    </rPh>
    <phoneticPr fontId="7"/>
  </si>
  <si>
    <t>２　道の駅ながおか花火館は、令和２年９月18日にオープンしました。</t>
    <rPh sb="2" eb="3">
      <t>ミチ</t>
    </rPh>
    <rPh sb="4" eb="5">
      <t>エキ</t>
    </rPh>
    <rPh sb="9" eb="12">
      <t>ハナビカン</t>
    </rPh>
    <rPh sb="14" eb="16">
      <t>レイワ</t>
    </rPh>
    <rPh sb="17" eb="18">
      <t>ネン</t>
    </rPh>
    <rPh sb="19" eb="20">
      <t>ガツ</t>
    </rPh>
    <rPh sb="22" eb="23">
      <t>ニチ</t>
    </rPh>
    <phoneticPr fontId="7"/>
  </si>
  <si>
    <t>１　令和２年及び３年は、新型コロナウイルス感染症の拡大を受け、臨時休館した期間があります。</t>
    <rPh sb="6" eb="7">
      <t>オヨ</t>
    </rPh>
    <rPh sb="9" eb="10">
      <t>ネン</t>
    </rPh>
    <rPh sb="31" eb="33">
      <t>リンジ</t>
    </rPh>
    <rPh sb="33" eb="35">
      <t>キュウカン</t>
    </rPh>
    <rPh sb="37" eb="39">
      <t>キカン</t>
    </rPh>
    <phoneticPr fontId="7"/>
  </si>
  <si>
    <t xml:space="preserve"> </t>
    <phoneticPr fontId="10"/>
  </si>
  <si>
    <t>道の駅ながおか
花火館</t>
    <rPh sb="0" eb="1">
      <t>ミチ</t>
    </rPh>
    <rPh sb="2" eb="3">
      <t>エキ</t>
    </rPh>
    <rPh sb="8" eb="11">
      <t>ハナビカン</t>
    </rPh>
    <phoneticPr fontId="10"/>
  </si>
  <si>
    <t>道の駅越後川口
あぐりの里</t>
    <rPh sb="0" eb="1">
      <t>ミチ</t>
    </rPh>
    <rPh sb="2" eb="3">
      <t>エキ</t>
    </rPh>
    <rPh sb="3" eb="5">
      <t>エチゴ</t>
    </rPh>
    <rPh sb="5" eb="7">
      <t>カワグチ</t>
    </rPh>
    <rPh sb="12" eb="13">
      <t>サト</t>
    </rPh>
    <phoneticPr fontId="10"/>
  </si>
  <si>
    <t>道の駅Ｒ290とちお</t>
    <rPh sb="0" eb="1">
      <t>ミチ</t>
    </rPh>
    <rPh sb="2" eb="3">
      <t>エキ</t>
    </rPh>
    <phoneticPr fontId="10"/>
  </si>
  <si>
    <t>道の駅良寛の里わしま
地域交流センター</t>
    <rPh sb="0" eb="1">
      <t>ミチ</t>
    </rPh>
    <rPh sb="2" eb="3">
      <t>エキ</t>
    </rPh>
    <rPh sb="3" eb="5">
      <t>リョウカン</t>
    </rPh>
    <rPh sb="6" eb="7">
      <t>サト</t>
    </rPh>
    <rPh sb="11" eb="13">
      <t>チイキ</t>
    </rPh>
    <rPh sb="13" eb="15">
      <t>コウリュウ</t>
    </rPh>
    <phoneticPr fontId="7"/>
  </si>
  <si>
    <t>12－87  道の駅利用状況</t>
    <rPh sb="7" eb="8">
      <t>ミチ</t>
    </rPh>
    <rPh sb="9" eb="10">
      <t>エキ</t>
    </rPh>
    <rPh sb="10" eb="12">
      <t>リヨウ</t>
    </rPh>
    <rPh sb="12" eb="14">
      <t>ジョウキョウ</t>
    </rPh>
    <phoneticPr fontId="7"/>
  </si>
  <si>
    <t>利 用 者 数</t>
    <rPh sb="0" eb="1">
      <t>リ</t>
    </rPh>
    <rPh sb="2" eb="3">
      <t>ヨウ</t>
    </rPh>
    <rPh sb="4" eb="5">
      <t>シャ</t>
    </rPh>
    <rPh sb="6" eb="7">
      <t>スウ</t>
    </rPh>
    <phoneticPr fontId="7"/>
  </si>
  <si>
    <t>12－83  とちおふるさと交流広場(ゴルフ場)利用状況</t>
    <rPh sb="14" eb="16">
      <t>コウリュウ</t>
    </rPh>
    <rPh sb="16" eb="18">
      <t>ヒロバ</t>
    </rPh>
    <rPh sb="22" eb="23">
      <t>バ</t>
    </rPh>
    <rPh sb="24" eb="26">
      <t>リヨウ</t>
    </rPh>
    <rPh sb="26" eb="28">
      <t>ジョウキョウ</t>
    </rPh>
    <phoneticPr fontId="7"/>
  </si>
  <si>
    <t>利用者数</t>
    <rPh sb="0" eb="2">
      <t>リヨウ</t>
    </rPh>
    <rPh sb="2" eb="3">
      <t>シャ</t>
    </rPh>
    <rPh sb="3" eb="4">
      <t>スウ</t>
    </rPh>
    <phoneticPr fontId="7"/>
  </si>
  <si>
    <t>申 請 数</t>
    <rPh sb="0" eb="1">
      <t>サル</t>
    </rPh>
    <rPh sb="2" eb="3">
      <t>ショウ</t>
    </rPh>
    <rPh sb="4" eb="5">
      <t>スウ</t>
    </rPh>
    <phoneticPr fontId="7"/>
  </si>
  <si>
    <t>交流イベント広場(小)</t>
    <rPh sb="0" eb="2">
      <t>コウリュウ</t>
    </rPh>
    <rPh sb="6" eb="8">
      <t>ヒロバ</t>
    </rPh>
    <rPh sb="9" eb="10">
      <t>ショウ</t>
    </rPh>
    <phoneticPr fontId="7"/>
  </si>
  <si>
    <t>交流イベント広場(大)</t>
    <rPh sb="0" eb="2">
      <t>コウリュウ</t>
    </rPh>
    <rPh sb="6" eb="8">
      <t>ヒロバ</t>
    </rPh>
    <rPh sb="9" eb="10">
      <t>ダイ</t>
    </rPh>
    <phoneticPr fontId="7"/>
  </si>
  <si>
    <t>会議室６</t>
    <rPh sb="0" eb="3">
      <t>カイギシツ</t>
    </rPh>
    <phoneticPr fontId="7"/>
  </si>
  <si>
    <t>会議室５</t>
    <rPh sb="0" eb="3">
      <t>カイギシツ</t>
    </rPh>
    <phoneticPr fontId="7"/>
  </si>
  <si>
    <t>会議室３</t>
    <rPh sb="0" eb="3">
      <t>カイギシツ</t>
    </rPh>
    <phoneticPr fontId="7"/>
  </si>
  <si>
    <t>会議室２</t>
    <rPh sb="0" eb="3">
      <t>カイギシツ</t>
    </rPh>
    <phoneticPr fontId="7"/>
  </si>
  <si>
    <t>会議室１</t>
    <rPh sb="0" eb="3">
      <t>カイギシツ</t>
    </rPh>
    <phoneticPr fontId="7"/>
  </si>
  <si>
    <t>アトリエ</t>
    <phoneticPr fontId="7"/>
  </si>
  <si>
    <t>控え室のみ</t>
    <rPh sb="0" eb="1">
      <t>ヒカ</t>
    </rPh>
    <rPh sb="2" eb="3">
      <t>シツ</t>
    </rPh>
    <phoneticPr fontId="7"/>
  </si>
  <si>
    <t>てまりホール</t>
    <phoneticPr fontId="7"/>
  </si>
  <si>
    <t>12－86  栃尾産業交流センター利用状況</t>
    <rPh sb="7" eb="9">
      <t>トチオ</t>
    </rPh>
    <rPh sb="9" eb="11">
      <t>サンギョウ</t>
    </rPh>
    <rPh sb="11" eb="13">
      <t>コウリュウ</t>
    </rPh>
    <rPh sb="17" eb="19">
      <t>リヨウ</t>
    </rPh>
    <rPh sb="19" eb="21">
      <t>ジョウキョウ</t>
    </rPh>
    <phoneticPr fontId="7"/>
  </si>
  <si>
    <t>令和２年は、新型コロナウイルス感染症の拡大を受け、臨時休館した期間があります。</t>
    <phoneticPr fontId="10"/>
  </si>
  <si>
    <t>年度</t>
    <rPh sb="0" eb="2">
      <t>ネンド</t>
    </rPh>
    <phoneticPr fontId="7"/>
  </si>
  <si>
    <t>元</t>
    <rPh sb="0" eb="1">
      <t>ガン</t>
    </rPh>
    <phoneticPr fontId="7"/>
  </si>
  <si>
    <t>令和</t>
    <rPh sb="0" eb="2">
      <t>レイワ</t>
    </rPh>
    <phoneticPr fontId="7"/>
  </si>
  <si>
    <t>件</t>
    <phoneticPr fontId="7"/>
  </si>
  <si>
    <t>入場者数</t>
  </si>
  <si>
    <t>件　　数</t>
    <phoneticPr fontId="7"/>
  </si>
  <si>
    <t>会議・セミナーなど</t>
  </si>
  <si>
    <t>生活関連展示会</t>
  </si>
  <si>
    <t>産業関連見本市</t>
  </si>
  <si>
    <t>12－85　ハイブ長岡利用状況</t>
    <phoneticPr fontId="7"/>
  </si>
  <si>
    <t>２　ストリートラウンジの利用者数には、ホワイエ及び地域図書館の利用者数を含みます。</t>
    <rPh sb="12" eb="14">
      <t>リヨウ</t>
    </rPh>
    <rPh sb="14" eb="15">
      <t>シャ</t>
    </rPh>
    <rPh sb="15" eb="16">
      <t>スウ</t>
    </rPh>
    <rPh sb="23" eb="24">
      <t>オヨ</t>
    </rPh>
    <rPh sb="25" eb="27">
      <t>チイキ</t>
    </rPh>
    <rPh sb="27" eb="30">
      <t>トショカン</t>
    </rPh>
    <rPh sb="31" eb="33">
      <t>リヨウ</t>
    </rPh>
    <rPh sb="33" eb="34">
      <t>シャ</t>
    </rPh>
    <rPh sb="34" eb="35">
      <t>スウ</t>
    </rPh>
    <rPh sb="36" eb="37">
      <t>フク</t>
    </rPh>
    <phoneticPr fontId="7"/>
  </si>
  <si>
    <t>１　長岡市栃尾地域交流拠点施設トチオーレは、令和４年５月１日に開設しました。</t>
    <rPh sb="2" eb="5">
      <t>ナガオカシ</t>
    </rPh>
    <rPh sb="5" eb="7">
      <t>トチオ</t>
    </rPh>
    <rPh sb="7" eb="9">
      <t>チイキ</t>
    </rPh>
    <rPh sb="9" eb="11">
      <t>コウリュウ</t>
    </rPh>
    <rPh sb="11" eb="13">
      <t>キョテン</t>
    </rPh>
    <rPh sb="13" eb="15">
      <t>シセツ</t>
    </rPh>
    <rPh sb="22" eb="24">
      <t>レイワ</t>
    </rPh>
    <rPh sb="25" eb="26">
      <t>ネン</t>
    </rPh>
    <rPh sb="27" eb="28">
      <t>ガツ</t>
    </rPh>
    <rPh sb="29" eb="30">
      <t>ニチ</t>
    </rPh>
    <rPh sb="31" eb="33">
      <t>カイセツ</t>
    </rPh>
    <phoneticPr fontId="7"/>
  </si>
  <si>
    <t>令和４年度</t>
    <rPh sb="0" eb="2">
      <t>レイワ</t>
    </rPh>
    <rPh sb="3" eb="5">
      <t>ネンド</t>
    </rPh>
    <phoneticPr fontId="7"/>
  </si>
  <si>
    <t>ストリート
ラウンジ</t>
    <phoneticPr fontId="7"/>
  </si>
  <si>
    <t>和室Ｂ</t>
    <rPh sb="0" eb="2">
      <t>ワシツ</t>
    </rPh>
    <phoneticPr fontId="7"/>
  </si>
  <si>
    <t>和室Ａ</t>
    <rPh sb="0" eb="2">
      <t>ワシツ</t>
    </rPh>
    <phoneticPr fontId="7"/>
  </si>
  <si>
    <t>音　　楽
スタジオ</t>
    <rPh sb="0" eb="1">
      <t>オト</t>
    </rPh>
    <rPh sb="3" eb="4">
      <t>ラク</t>
    </rPh>
    <phoneticPr fontId="7"/>
  </si>
  <si>
    <t>キッチン
スタジオ</t>
    <phoneticPr fontId="7"/>
  </si>
  <si>
    <t>コミュニ
ティルーム</t>
    <phoneticPr fontId="7"/>
  </si>
  <si>
    <t>交流ルーム</t>
    <rPh sb="0" eb="2">
      <t>コウリュウ</t>
    </rPh>
    <phoneticPr fontId="7"/>
  </si>
  <si>
    <t>会議室</t>
    <rPh sb="0" eb="3">
      <t>カイギシツ</t>
    </rPh>
    <phoneticPr fontId="7"/>
  </si>
  <si>
    <t>小ホール</t>
    <rPh sb="0" eb="1">
      <t>ショウ</t>
    </rPh>
    <phoneticPr fontId="7"/>
  </si>
  <si>
    <t>大ホール</t>
    <rPh sb="0" eb="1">
      <t>ダイ</t>
    </rPh>
    <phoneticPr fontId="7"/>
  </si>
  <si>
    <t>施　　　　　設　　　　　利　　　　　用　　　　　者</t>
    <rPh sb="0" eb="1">
      <t>シ</t>
    </rPh>
    <rPh sb="6" eb="7">
      <t>セツ</t>
    </rPh>
    <rPh sb="12" eb="13">
      <t>トシ</t>
    </rPh>
    <rPh sb="18" eb="19">
      <t>ヨウ</t>
    </rPh>
    <rPh sb="24" eb="25">
      <t>モノ</t>
    </rPh>
    <phoneticPr fontId="7"/>
  </si>
  <si>
    <t>12－84　トチオーレ利用状況</t>
    <rPh sb="11" eb="13">
      <t>リヨウ</t>
    </rPh>
    <rPh sb="13" eb="15">
      <t>ジョウキョウ</t>
    </rPh>
    <phoneticPr fontId="7"/>
  </si>
  <si>
    <t>　資料　市民協働課</t>
    <rPh sb="1" eb="3">
      <t>シリョウ</t>
    </rPh>
    <rPh sb="4" eb="9">
      <t>シミンキョウドウカ</t>
    </rPh>
    <phoneticPr fontId="7"/>
  </si>
  <si>
    <t>あります。</t>
    <phoneticPr fontId="10"/>
  </si>
  <si>
    <t>　令和２年及び３年は、新型コロナウイルス感染症の拡大を受け、一部利用制限をした期間が</t>
    <rPh sb="5" eb="6">
      <t>オヨ</t>
    </rPh>
    <rPh sb="8" eb="9">
      <t>ネン</t>
    </rPh>
    <rPh sb="30" eb="36">
      <t>イチブリヨウセイゲン</t>
    </rPh>
    <phoneticPr fontId="10"/>
  </si>
  <si>
    <t>４月</t>
    <rPh sb="1" eb="2">
      <t>ヅキ</t>
    </rPh>
    <phoneticPr fontId="10"/>
  </si>
  <si>
    <t>研修室</t>
    <rPh sb="0" eb="3">
      <t>ケンシュウシツ</t>
    </rPh>
    <phoneticPr fontId="10"/>
  </si>
  <si>
    <t>教養文化室</t>
    <rPh sb="0" eb="2">
      <t>キョウヨウ</t>
    </rPh>
    <rPh sb="2" eb="4">
      <t>ブンカ</t>
    </rPh>
    <rPh sb="4" eb="5">
      <t>シツ</t>
    </rPh>
    <phoneticPr fontId="10"/>
  </si>
  <si>
    <t>ホール</t>
  </si>
  <si>
    <t>12－82  みしま交流センター利用状況</t>
    <rPh sb="10" eb="12">
      <t>コウリュウ</t>
    </rPh>
    <rPh sb="16" eb="18">
      <t>リヨウ</t>
    </rPh>
    <rPh sb="18" eb="20">
      <t>ジョウキョウ</t>
    </rPh>
    <phoneticPr fontId="10"/>
  </si>
  <si>
    <t>資料　南部地域事務所</t>
    <rPh sb="0" eb="2">
      <t>シリョウ</t>
    </rPh>
    <rPh sb="3" eb="10">
      <t>ナンブチイキジムショ</t>
    </rPh>
    <phoneticPr fontId="7"/>
  </si>
  <si>
    <t>　館した期間があります。</t>
    <phoneticPr fontId="10"/>
  </si>
  <si>
    <t>２　令和２年及び３年は、新型コロナウイルス感染症の拡大を受け、臨時休</t>
    <rPh sb="5" eb="6">
      <t>ネン</t>
    </rPh>
    <rPh sb="6" eb="7">
      <t>オヨ</t>
    </rPh>
    <rPh sb="9" eb="10">
      <t>ネン</t>
    </rPh>
    <phoneticPr fontId="10"/>
  </si>
  <si>
    <t>１　令和元年版から統計表を変更しました。</t>
    <rPh sb="2" eb="7">
      <t>レイワガンネンバン</t>
    </rPh>
    <rPh sb="9" eb="12">
      <t>トウケイヒョウ</t>
    </rPh>
    <rPh sb="13" eb="15">
      <t>ヘンコウ</t>
    </rPh>
    <phoneticPr fontId="10"/>
  </si>
  <si>
    <r>
      <t>ホタルまつり来場者数　</t>
    </r>
    <r>
      <rPr>
        <b/>
        <sz val="11"/>
        <rFont val="ＭＳ 明朝"/>
        <family val="1"/>
        <charset val="128"/>
      </rPr>
      <t>2,031人</t>
    </r>
    <r>
      <rPr>
        <sz val="11"/>
        <rFont val="ＭＳ 明朝"/>
        <family val="1"/>
        <charset val="128"/>
      </rPr>
      <t>（6/24：1,417人、6/25：613人）</t>
    </r>
    <r>
      <rPr>
        <u/>
        <sz val="11"/>
        <rFont val="ＭＳ 明朝"/>
        <family val="1"/>
        <charset val="128"/>
      </rPr>
      <t>6月大人に加算</t>
    </r>
    <rPh sb="6" eb="10">
      <t>ライジョウシャスウ</t>
    </rPh>
    <rPh sb="12" eb="17">
      <t>031ニン</t>
    </rPh>
    <rPh sb="28" eb="29">
      <t>ヒト</t>
    </rPh>
    <rPh sb="38" eb="39">
      <t>ニン</t>
    </rPh>
    <rPh sb="41" eb="42">
      <t>ガツ</t>
    </rPh>
    <rPh sb="42" eb="44">
      <t>オトナ</t>
    </rPh>
    <rPh sb="45" eb="47">
      <t>カサン</t>
    </rPh>
    <phoneticPr fontId="10"/>
  </si>
  <si>
    <t>子ども</t>
    <rPh sb="0" eb="1">
      <t>コ</t>
    </rPh>
    <phoneticPr fontId="10"/>
  </si>
  <si>
    <t>大　人</t>
    <rPh sb="0" eb="1">
      <t>ダイ</t>
    </rPh>
    <rPh sb="2" eb="3">
      <t>ヒト</t>
    </rPh>
    <phoneticPr fontId="10"/>
  </si>
  <si>
    <t>厨  房</t>
    <rPh sb="0" eb="1">
      <t>クリヤ</t>
    </rPh>
    <rPh sb="3" eb="4">
      <t>フサ</t>
    </rPh>
    <phoneticPr fontId="10"/>
  </si>
  <si>
    <t>昔ばなしとほたるの館</t>
    <rPh sb="0" eb="1">
      <t>ムカシ</t>
    </rPh>
    <rPh sb="9" eb="10">
      <t>ヤカタ</t>
    </rPh>
    <phoneticPr fontId="10"/>
  </si>
  <si>
    <t>12－89　塚山活性化センター利用状況</t>
    <rPh sb="6" eb="8">
      <t>ツカヤマ</t>
    </rPh>
    <rPh sb="8" eb="11">
      <t>カッセイカ</t>
    </rPh>
    <rPh sb="15" eb="17">
      <t>リヨウ</t>
    </rPh>
    <rPh sb="17" eb="19">
      <t>ジョウキョウ</t>
    </rPh>
    <phoneticPr fontId="7"/>
  </si>
  <si>
    <t>令和２年から４年は、新型コロナウイルス感染症の拡大を受け、一部利用制限をした期間があります。</t>
    <rPh sb="7" eb="8">
      <t>ネン</t>
    </rPh>
    <rPh sb="29" eb="35">
      <t>イチブリヨウセイゲン</t>
    </rPh>
    <phoneticPr fontId="10"/>
  </si>
  <si>
    <t>件数(件)</t>
    <rPh sb="0" eb="2">
      <t>ケンスウ</t>
    </rPh>
    <rPh sb="3" eb="4">
      <t>ケン</t>
    </rPh>
    <phoneticPr fontId="10"/>
  </si>
  <si>
    <t>団　体</t>
    <rPh sb="0" eb="1">
      <t>ダン</t>
    </rPh>
    <rPh sb="2" eb="3">
      <t>カラダ</t>
    </rPh>
    <phoneticPr fontId="10"/>
  </si>
  <si>
    <t>個　人</t>
    <rPh sb="0" eb="1">
      <t>コ</t>
    </rPh>
    <rPh sb="2" eb="3">
      <t>ヒト</t>
    </rPh>
    <phoneticPr fontId="10"/>
  </si>
  <si>
    <t>行　政</t>
    <rPh sb="0" eb="1">
      <t>ギョウ</t>
    </rPh>
    <rPh sb="2" eb="3">
      <t>セイ</t>
    </rPh>
    <phoneticPr fontId="10"/>
  </si>
  <si>
    <t>多目的室</t>
    <rPh sb="0" eb="3">
      <t>タモクテキ</t>
    </rPh>
    <rPh sb="3" eb="4">
      <t>シツ</t>
    </rPh>
    <phoneticPr fontId="10"/>
  </si>
  <si>
    <t>体験学習室</t>
    <rPh sb="0" eb="2">
      <t>タイケン</t>
    </rPh>
    <rPh sb="2" eb="4">
      <t>ガクシュウ</t>
    </rPh>
    <rPh sb="4" eb="5">
      <t>シツ</t>
    </rPh>
    <phoneticPr fontId="10"/>
  </si>
  <si>
    <t>総数</t>
  </si>
  <si>
    <t xml:space="preserve">  単位　人</t>
    <rPh sb="2" eb="4">
      <t>タンイ</t>
    </rPh>
    <rPh sb="5" eb="6">
      <t>ニン</t>
    </rPh>
    <phoneticPr fontId="10"/>
  </si>
  <si>
    <t>12－81   越路地域交流館利用状況</t>
    <rPh sb="8" eb="9">
      <t>コシ</t>
    </rPh>
    <rPh sb="9" eb="10">
      <t>ロ</t>
    </rPh>
    <rPh sb="10" eb="11">
      <t>チ</t>
    </rPh>
    <rPh sb="11" eb="12">
      <t>イキ</t>
    </rPh>
    <rPh sb="12" eb="13">
      <t>コウ</t>
    </rPh>
    <rPh sb="13" eb="14">
      <t>リュウ</t>
    </rPh>
    <rPh sb="14" eb="15">
      <t>カン</t>
    </rPh>
    <rPh sb="15" eb="16">
      <t>リ</t>
    </rPh>
    <rPh sb="16" eb="17">
      <t>ヨウ</t>
    </rPh>
    <rPh sb="17" eb="18">
      <t>ジョウ</t>
    </rPh>
    <rPh sb="18" eb="19">
      <t>キョウ</t>
    </rPh>
    <phoneticPr fontId="7"/>
  </si>
  <si>
    <t>資料　市民協働課</t>
    <rPh sb="0" eb="2">
      <t>シリョウ</t>
    </rPh>
    <rPh sb="3" eb="5">
      <t>シミン</t>
    </rPh>
    <rPh sb="5" eb="7">
      <t>キョウドウ</t>
    </rPh>
    <rPh sb="7" eb="8">
      <t>カ</t>
    </rPh>
    <phoneticPr fontId="7"/>
  </si>
  <si>
    <t>令和２年及び３年は、新型コロナウィルス感染症の拡大を受け、臨時休館または利用制限をした期間があります。</t>
    <rPh sb="0" eb="1">
      <t>レイ</t>
    </rPh>
    <rPh sb="1" eb="2">
      <t>ワ</t>
    </rPh>
    <rPh sb="3" eb="4">
      <t>ネン</t>
    </rPh>
    <rPh sb="4" eb="5">
      <t>オヨ</t>
    </rPh>
    <rPh sb="7" eb="8">
      <t>ネン</t>
    </rPh>
    <rPh sb="10" eb="12">
      <t>シンガタ</t>
    </rPh>
    <rPh sb="19" eb="22">
      <t>カンセンショウ</t>
    </rPh>
    <rPh sb="23" eb="25">
      <t>カクダイ</t>
    </rPh>
    <rPh sb="26" eb="27">
      <t>ウ</t>
    </rPh>
    <rPh sb="29" eb="31">
      <t>リンジ</t>
    </rPh>
    <rPh sb="31" eb="33">
      <t>キュウカン</t>
    </rPh>
    <rPh sb="36" eb="38">
      <t>リヨウ</t>
    </rPh>
    <rPh sb="38" eb="40">
      <t>セイゲン</t>
    </rPh>
    <rPh sb="43" eb="45">
      <t>キカン</t>
    </rPh>
    <phoneticPr fontId="7"/>
  </si>
  <si>
    <t>シアター</t>
    <phoneticPr fontId="7"/>
  </si>
  <si>
    <t>交　　流
ホ ー ル</t>
    <rPh sb="0" eb="1">
      <t>コウ</t>
    </rPh>
    <rPh sb="3" eb="4">
      <t>リュウ</t>
    </rPh>
    <phoneticPr fontId="7"/>
  </si>
  <si>
    <t>ホワイエ・
テ　ラ　ス</t>
    <phoneticPr fontId="7"/>
  </si>
  <si>
    <t>ナカドマ</t>
    <phoneticPr fontId="7"/>
  </si>
  <si>
    <t>アリーナ</t>
    <phoneticPr fontId="7"/>
  </si>
  <si>
    <t>視 察・
見   学</t>
    <rPh sb="0" eb="1">
      <t>シ</t>
    </rPh>
    <rPh sb="2" eb="3">
      <t>サッ</t>
    </rPh>
    <rPh sb="5" eb="6">
      <t>ミ</t>
    </rPh>
    <rPh sb="9" eb="10">
      <t>ガク</t>
    </rPh>
    <phoneticPr fontId="7"/>
  </si>
  <si>
    <t>総合窓口</t>
    <rPh sb="0" eb="2">
      <t>ソウゴウ</t>
    </rPh>
    <rPh sb="2" eb="4">
      <t>マドグチ</t>
    </rPh>
    <phoneticPr fontId="7"/>
  </si>
  <si>
    <t>市民協働
センター</t>
    <rPh sb="0" eb="2">
      <t>シミン</t>
    </rPh>
    <rPh sb="2" eb="4">
      <t>キョウドウ</t>
    </rPh>
    <phoneticPr fontId="7"/>
  </si>
  <si>
    <t>イベント・ホール</t>
    <phoneticPr fontId="7"/>
  </si>
  <si>
    <t>総　  数</t>
    <rPh sb="0" eb="1">
      <t>ソウ</t>
    </rPh>
    <rPh sb="4" eb="5">
      <t>スウ</t>
    </rPh>
    <phoneticPr fontId="10"/>
  </si>
  <si>
    <t>12－80　アオーレ長岡利用状況</t>
    <rPh sb="10" eb="12">
      <t>ナガオカ</t>
    </rPh>
    <rPh sb="12" eb="14">
      <t>リヨウ</t>
    </rPh>
    <rPh sb="14" eb="16">
      <t>ジョウキョウ</t>
    </rPh>
    <phoneticPr fontId="7"/>
  </si>
  <si>
    <t>　資料　山古志支所産業建設課</t>
    <rPh sb="1" eb="3">
      <t>シリョウ</t>
    </rPh>
    <rPh sb="4" eb="7">
      <t>ヤマコシ</t>
    </rPh>
    <rPh sb="7" eb="9">
      <t>シショ</t>
    </rPh>
    <rPh sb="9" eb="11">
      <t>サンギョウ</t>
    </rPh>
    <rPh sb="11" eb="14">
      <t>ケンセツカ</t>
    </rPh>
    <phoneticPr fontId="7"/>
  </si>
  <si>
    <t>　令和２年及び３年は、新型コロナウイルス感染症の拡大を受け、臨時休館等をした期間</t>
    <rPh sb="5" eb="6">
      <t>オヨ</t>
    </rPh>
    <rPh sb="8" eb="9">
      <t>ネン</t>
    </rPh>
    <rPh sb="34" eb="35">
      <t>トウ</t>
    </rPh>
    <phoneticPr fontId="10"/>
  </si>
  <si>
    <t>人  　数</t>
    <phoneticPr fontId="7"/>
  </si>
  <si>
    <t>団　体　数</t>
    <phoneticPr fontId="10"/>
  </si>
  <si>
    <t>団　体　利　用　者</t>
    <rPh sb="4" eb="5">
      <t>リ</t>
    </rPh>
    <rPh sb="6" eb="7">
      <t>ヨウ</t>
    </rPh>
    <rPh sb="8" eb="9">
      <t>シャ</t>
    </rPh>
    <phoneticPr fontId="7"/>
  </si>
  <si>
    <t>個人利用者</t>
    <rPh sb="1" eb="2">
      <t>ヒト</t>
    </rPh>
    <rPh sb="2" eb="3">
      <t>リ</t>
    </rPh>
    <rPh sb="3" eb="4">
      <t>ヨウ</t>
    </rPh>
    <rPh sb="4" eb="5">
      <t>シャ</t>
    </rPh>
    <phoneticPr fontId="7"/>
  </si>
  <si>
    <t>12－90  山古志闘牛場利用状況</t>
    <rPh sb="7" eb="10">
      <t>ヤマコシ</t>
    </rPh>
    <rPh sb="10" eb="13">
      <t>トウギュウジョウ</t>
    </rPh>
    <rPh sb="13" eb="15">
      <t>リヨウ</t>
    </rPh>
    <rPh sb="15" eb="17">
      <t>ジョウキョウ</t>
    </rPh>
    <phoneticPr fontId="7"/>
  </si>
  <si>
    <t>３　令和６年度から表題を変更しました。</t>
    <rPh sb="2" eb="4">
      <t>レイワ</t>
    </rPh>
    <rPh sb="5" eb="7">
      <t>ネンド</t>
    </rPh>
    <rPh sb="9" eb="11">
      <t>ヒョウダイ</t>
    </rPh>
    <rPh sb="12" eb="14">
      <t>ヘンコウ</t>
    </rPh>
    <phoneticPr fontId="7"/>
  </si>
  <si>
    <t>２　ホテルサンローラは、令和４年６月11日にリニューアルオープンしました。</t>
    <rPh sb="12" eb="14">
      <t>レイワ</t>
    </rPh>
    <rPh sb="15" eb="16">
      <t>ネン</t>
    </rPh>
    <rPh sb="17" eb="18">
      <t>ガツ</t>
    </rPh>
    <rPh sb="20" eb="21">
      <t>ニチ</t>
    </rPh>
    <phoneticPr fontId="7"/>
  </si>
  <si>
    <t>プール他</t>
    <rPh sb="3" eb="4">
      <t>ホカ</t>
    </rPh>
    <phoneticPr fontId="7"/>
  </si>
  <si>
    <t>温　　泉</t>
    <rPh sb="0" eb="1">
      <t>オン</t>
    </rPh>
    <rPh sb="3" eb="4">
      <t>イズミ</t>
    </rPh>
    <phoneticPr fontId="7"/>
  </si>
  <si>
    <t>日帰り利用</t>
    <rPh sb="0" eb="2">
      <t>ヒガエ</t>
    </rPh>
    <rPh sb="3" eb="5">
      <t>リヨウ</t>
    </rPh>
    <phoneticPr fontId="7"/>
  </si>
  <si>
    <t>宿泊利用</t>
    <rPh sb="0" eb="2">
      <t>シュクハク</t>
    </rPh>
    <rPh sb="2" eb="4">
      <t>リヨウ</t>
    </rPh>
    <phoneticPr fontId="7"/>
  </si>
  <si>
    <t>古民家</t>
    <rPh sb="0" eb="1">
      <t>フル</t>
    </rPh>
    <rPh sb="1" eb="3">
      <t>ミンカ</t>
    </rPh>
    <phoneticPr fontId="7"/>
  </si>
  <si>
    <t>コテージ</t>
    <phoneticPr fontId="7"/>
  </si>
  <si>
    <t>えちご川口温泉</t>
    <rPh sb="3" eb="5">
      <t>カワグチ</t>
    </rPh>
    <rPh sb="5" eb="7">
      <t>オンセン</t>
    </rPh>
    <phoneticPr fontId="7"/>
  </si>
  <si>
    <t>ホテルサンローラ</t>
    <phoneticPr fontId="7"/>
  </si>
  <si>
    <t>12-91　ホテルサンローラ・えちご川口温泉利用状況</t>
    <rPh sb="18" eb="26">
      <t>カワグチオンセンリヨウジョウキョウ</t>
    </rPh>
    <phoneticPr fontId="7"/>
  </si>
  <si>
    <t>資料　「放送受信契約数統計要覧」（ＮＨＫ）</t>
    <rPh sb="0" eb="2">
      <t>シリョウ</t>
    </rPh>
    <rPh sb="4" eb="6">
      <t>ホウソウ</t>
    </rPh>
    <rPh sb="6" eb="8">
      <t>ジュシン</t>
    </rPh>
    <rPh sb="8" eb="10">
      <t>ケイヤク</t>
    </rPh>
    <rPh sb="10" eb="11">
      <t>スウ</t>
    </rPh>
    <rPh sb="11" eb="13">
      <t>トウケイ</t>
    </rPh>
    <rPh sb="13" eb="15">
      <t>ヨウラン</t>
    </rPh>
    <phoneticPr fontId="7"/>
  </si>
  <si>
    <t>　５</t>
  </si>
  <si>
    <t>　４</t>
    <phoneticPr fontId="7"/>
  </si>
  <si>
    <t>　３</t>
    <phoneticPr fontId="7"/>
  </si>
  <si>
    <t>令和２年</t>
    <rPh sb="0" eb="2">
      <t>レイワ</t>
    </rPh>
    <rPh sb="3" eb="4">
      <t>ネン</t>
    </rPh>
    <phoneticPr fontId="7"/>
  </si>
  <si>
    <t>総　 　　数</t>
    <phoneticPr fontId="7"/>
  </si>
  <si>
    <t>各年３．31現在</t>
    <rPh sb="0" eb="2">
      <t>カクネン</t>
    </rPh>
    <rPh sb="6" eb="8">
      <t>ゲンザイ</t>
    </rPh>
    <phoneticPr fontId="7"/>
  </si>
  <si>
    <t>単位　件</t>
    <rPh sb="0" eb="2">
      <t>タンイ</t>
    </rPh>
    <rPh sb="3" eb="4">
      <t>ケン</t>
    </rPh>
    <phoneticPr fontId="7"/>
  </si>
  <si>
    <t>12－92  テレビ受信契約数</t>
    <phoneticPr fontId="7"/>
  </si>
  <si>
    <t>資料　新潟県法務文書課</t>
    <rPh sb="0" eb="2">
      <t>シリョウ</t>
    </rPh>
    <rPh sb="3" eb="5">
      <t>ニイガタ</t>
    </rPh>
    <rPh sb="5" eb="6">
      <t>ケン</t>
    </rPh>
    <rPh sb="6" eb="8">
      <t>ホウム</t>
    </rPh>
    <rPh sb="8" eb="10">
      <t>ブンショ</t>
    </rPh>
    <rPh sb="10" eb="11">
      <t>カ</t>
    </rPh>
    <phoneticPr fontId="7"/>
  </si>
  <si>
    <t>単立とは、包括宗教団体をもたない独立の宗教法人をいいます。</t>
    <rPh sb="0" eb="1">
      <t>タン</t>
    </rPh>
    <rPh sb="1" eb="2">
      <t>リツ</t>
    </rPh>
    <rPh sb="5" eb="7">
      <t>ホウカツ</t>
    </rPh>
    <rPh sb="7" eb="9">
      <t>シュウキョウ</t>
    </rPh>
    <rPh sb="9" eb="11">
      <t>ダンタイ</t>
    </rPh>
    <rPh sb="16" eb="18">
      <t>ドクリツ</t>
    </rPh>
    <rPh sb="19" eb="21">
      <t>シュウキョウ</t>
    </rPh>
    <rPh sb="21" eb="23">
      <t>ホウジン</t>
    </rPh>
    <phoneticPr fontId="7"/>
  </si>
  <si>
    <t>単　　　立</t>
    <phoneticPr fontId="7"/>
  </si>
  <si>
    <t>日本伝道福音教団</t>
  </si>
  <si>
    <t>イムマヌエル総合伝道団</t>
  </si>
  <si>
    <t>日本基督教団</t>
  </si>
  <si>
    <t>キリスト教系</t>
    <phoneticPr fontId="7"/>
  </si>
  <si>
    <t>生長の家</t>
  </si>
  <si>
    <t>天　理　教</t>
    <phoneticPr fontId="7"/>
  </si>
  <si>
    <t>諸　　教</t>
    <phoneticPr fontId="7"/>
  </si>
  <si>
    <t>法華宗陣門流</t>
  </si>
  <si>
    <t>真宗高田派</t>
  </si>
  <si>
    <t>日蓮正宗</t>
  </si>
  <si>
    <t>時　　　宗</t>
    <phoneticPr fontId="7"/>
  </si>
  <si>
    <t>天　台　宗</t>
    <phoneticPr fontId="7"/>
  </si>
  <si>
    <t>真宗仏光寺派</t>
    <rPh sb="0" eb="2">
      <t>シンシュウ</t>
    </rPh>
    <rPh sb="2" eb="5">
      <t>ブッコウジ</t>
    </rPh>
    <rPh sb="5" eb="6">
      <t>ハ</t>
    </rPh>
    <phoneticPr fontId="7"/>
  </si>
  <si>
    <t>真言宗醍醐派</t>
    <rPh sb="0" eb="3">
      <t>シンゴンシュウ</t>
    </rPh>
    <rPh sb="3" eb="5">
      <t>ダイゴ</t>
    </rPh>
    <rPh sb="5" eb="6">
      <t>ハ</t>
    </rPh>
    <phoneticPr fontId="7"/>
  </si>
  <si>
    <t>真言宗豊山派</t>
  </si>
  <si>
    <t>真言宗智山派</t>
  </si>
  <si>
    <t>日　蓮　宗</t>
    <phoneticPr fontId="7"/>
  </si>
  <si>
    <t>浄土真宗本願寺派</t>
  </si>
  <si>
    <t>浄　土　宗</t>
    <phoneticPr fontId="7"/>
  </si>
  <si>
    <t>真宗大谷派</t>
  </si>
  <si>
    <t>曹　洞　宗</t>
    <phoneticPr fontId="7"/>
  </si>
  <si>
    <t>仏教系</t>
    <phoneticPr fontId="7"/>
  </si>
  <si>
    <t>修養団捧誠会</t>
  </si>
  <si>
    <t>扶桑教</t>
    <rPh sb="0" eb="1">
      <t>フ</t>
    </rPh>
    <rPh sb="1" eb="2">
      <t>クワ</t>
    </rPh>
    <rPh sb="2" eb="3">
      <t>キョウ</t>
    </rPh>
    <phoneticPr fontId="7"/>
  </si>
  <si>
    <t>出雲大社教</t>
    <rPh sb="0" eb="2">
      <t>イズモ</t>
    </rPh>
    <rPh sb="2" eb="4">
      <t>タイシャ</t>
    </rPh>
    <rPh sb="4" eb="5">
      <t>キョウ</t>
    </rPh>
    <phoneticPr fontId="7"/>
  </si>
  <si>
    <t>金　光　教</t>
    <phoneticPr fontId="7"/>
  </si>
  <si>
    <r>
      <t>御　</t>
    </r>
    <r>
      <rPr>
        <sz val="11"/>
        <color theme="1"/>
        <rFont val="游ゴシック"/>
        <family val="2"/>
        <scheme val="minor"/>
      </rPr>
      <t>嶽　教</t>
    </r>
    <rPh sb="2" eb="3">
      <t>タケ</t>
    </rPh>
    <phoneticPr fontId="7"/>
  </si>
  <si>
    <t>神習教</t>
    <rPh sb="1" eb="2">
      <t>シュウ</t>
    </rPh>
    <rPh sb="2" eb="3">
      <t>キョウ</t>
    </rPh>
    <phoneticPr fontId="7"/>
  </si>
  <si>
    <t>神社本庁</t>
  </si>
  <si>
    <t>神道系</t>
    <phoneticPr fontId="7"/>
  </si>
  <si>
    <t>法　人　数</t>
    <rPh sb="0" eb="1">
      <t>ホウ</t>
    </rPh>
    <rPh sb="2" eb="3">
      <t>ジン</t>
    </rPh>
    <rPh sb="4" eb="5">
      <t>カズ</t>
    </rPh>
    <phoneticPr fontId="7"/>
  </si>
  <si>
    <t>宗 派 教 団 名</t>
    <phoneticPr fontId="7"/>
  </si>
  <si>
    <t>令６．３．31現在</t>
    <rPh sb="0" eb="1">
      <t>レイ</t>
    </rPh>
    <rPh sb="7" eb="9">
      <t>ゲンザイ</t>
    </rPh>
    <phoneticPr fontId="7"/>
  </si>
  <si>
    <t>単位　法人</t>
    <rPh sb="0" eb="2">
      <t>タンイ</t>
    </rPh>
    <rPh sb="3" eb="5">
      <t>ホウジン</t>
    </rPh>
    <phoneticPr fontId="7"/>
  </si>
  <si>
    <t>12－93　宗教法人の概況</t>
    <phoneticPr fontId="7"/>
  </si>
  <si>
    <r>
      <t>地 上</t>
    </r>
    <r>
      <rPr>
        <sz val="11"/>
        <color theme="1"/>
        <rFont val="ＭＳ 明朝"/>
        <family val="1"/>
        <charset val="128"/>
      </rPr>
      <t xml:space="preserve"> 契 約</t>
    </r>
    <phoneticPr fontId="7"/>
  </si>
  <si>
    <r>
      <t>衛 星</t>
    </r>
    <r>
      <rPr>
        <sz val="11"/>
        <color theme="1"/>
        <rFont val="ＭＳ 明朝"/>
        <family val="1"/>
        <charset val="128"/>
      </rPr>
      <t xml:space="preserve"> 契 約</t>
    </r>
    <phoneticPr fontId="7"/>
  </si>
  <si>
    <r>
      <t>資料　</t>
    </r>
    <r>
      <rPr>
        <sz val="11"/>
        <color theme="1"/>
        <rFont val="ＭＳ 明朝"/>
        <family val="1"/>
        <charset val="128"/>
      </rPr>
      <t>栃尾支所商工観光課</t>
    </r>
    <rPh sb="0" eb="2">
      <t>シリョウ</t>
    </rPh>
    <rPh sb="3" eb="5">
      <t>トチオ</t>
    </rPh>
    <rPh sb="5" eb="6">
      <t>シ</t>
    </rPh>
    <rPh sb="6" eb="7">
      <t>ショ</t>
    </rPh>
    <rPh sb="7" eb="9">
      <t>ショウコウ</t>
    </rPh>
    <rPh sb="9" eb="12">
      <t>カンコウカ</t>
    </rPh>
    <phoneticPr fontId="7"/>
  </si>
  <si>
    <r>
      <t>資料　</t>
    </r>
    <r>
      <rPr>
        <sz val="11"/>
        <color theme="1"/>
        <rFont val="ＭＳ 明朝"/>
        <family val="1"/>
        <charset val="128"/>
      </rPr>
      <t>（一財）長岡産業交流会館</t>
    </r>
    <rPh sb="0" eb="2">
      <t>シリョウ</t>
    </rPh>
    <rPh sb="4" eb="5">
      <t>イチ</t>
    </rPh>
    <rPh sb="5" eb="6">
      <t>ザイ</t>
    </rPh>
    <rPh sb="7" eb="9">
      <t>ナガオカ</t>
    </rPh>
    <rPh sb="9" eb="11">
      <t>サンギョウ</t>
    </rPh>
    <rPh sb="11" eb="13">
      <t>コウリュウ</t>
    </rPh>
    <rPh sb="13" eb="15">
      <t>カイカン</t>
    </rPh>
    <phoneticPr fontId="7"/>
  </si>
  <si>
    <r>
      <t>ト レ</t>
    </r>
    <r>
      <rPr>
        <sz val="11"/>
        <color theme="1"/>
        <rFont val="ＭＳ 明朝"/>
        <family val="1"/>
        <charset val="128"/>
      </rPr>
      <t xml:space="preserve"> ー
ニング室</t>
    </r>
    <phoneticPr fontId="7"/>
  </si>
  <si>
    <r>
      <t>スポーツ
フ ロ</t>
    </r>
    <r>
      <rPr>
        <sz val="11"/>
        <color theme="1"/>
        <rFont val="ＭＳ 明朝"/>
        <family val="1"/>
        <charset val="128"/>
      </rPr>
      <t xml:space="preserve"> ア</t>
    </r>
    <phoneticPr fontId="7"/>
  </si>
  <si>
    <r>
      <t>グリーン
フ ロ</t>
    </r>
    <r>
      <rPr>
        <sz val="11"/>
        <color theme="1"/>
        <rFont val="ＭＳ 明朝"/>
        <family val="1"/>
        <charset val="128"/>
      </rPr>
      <t xml:space="preserve"> ア</t>
    </r>
    <phoneticPr fontId="7"/>
  </si>
  <si>
    <t>資料　栃尾支所地域振興課</t>
    <phoneticPr fontId="7"/>
  </si>
  <si>
    <t>使　用　人　数</t>
    <phoneticPr fontId="7"/>
  </si>
  <si>
    <t>使　用　時　間</t>
    <phoneticPr fontId="7"/>
  </si>
  <si>
    <t>使　用　時　間
(ナイターのみ)</t>
    <phoneticPr fontId="7"/>
  </si>
  <si>
    <t>ナ　イ　タ　ー</t>
    <phoneticPr fontId="7"/>
  </si>
  <si>
    <t>昼　　　間</t>
    <rPh sb="0" eb="1">
      <t>ヒル</t>
    </rPh>
    <rPh sb="4" eb="5">
      <t>アイダ</t>
    </rPh>
    <phoneticPr fontId="7"/>
  </si>
  <si>
    <t>12－51 栃尾テニス場利用状況</t>
    <rPh sb="6" eb="8">
      <t>トチオ</t>
    </rPh>
    <rPh sb="11" eb="12">
      <t>ジョウ</t>
    </rPh>
    <rPh sb="12" eb="14">
      <t>リヨウ</t>
    </rPh>
    <rPh sb="14" eb="16">
      <t>ジョウキョウ</t>
    </rPh>
    <phoneticPr fontId="7"/>
  </si>
  <si>
    <t>　資料　観光事業課</t>
    <rPh sb="4" eb="6">
      <t>カンコウ</t>
    </rPh>
    <rPh sb="6" eb="8">
      <t>ジギョウ</t>
    </rPh>
    <rPh sb="8" eb="9">
      <t>カ</t>
    </rPh>
    <phoneticPr fontId="10"/>
  </si>
  <si>
    <t>期間があります。</t>
    <phoneticPr fontId="10"/>
  </si>
  <si>
    <t>　令和２年及び３年は、新型コロナウイルス感染症の拡大を受け、臨時休館した</t>
    <rPh sb="5" eb="6">
      <t>オヨ</t>
    </rPh>
    <rPh sb="8" eb="9">
      <t>ネン</t>
    </rPh>
    <rPh sb="30" eb="32">
      <t>リンジ</t>
    </rPh>
    <rPh sb="32" eb="34">
      <t>キュウカン</t>
    </rPh>
    <phoneticPr fontId="7"/>
  </si>
  <si>
    <t>３月</t>
    <rPh sb="1" eb="2">
      <t>ガツ</t>
    </rPh>
    <phoneticPr fontId="10"/>
  </si>
  <si>
    <t>中学生以下</t>
  </si>
  <si>
    <t>大　　 人</t>
    <phoneticPr fontId="7"/>
  </si>
  <si>
    <t>総　　 数</t>
    <rPh sb="0" eb="1">
      <t>フサ</t>
    </rPh>
    <rPh sb="4" eb="5">
      <t>カズ</t>
    </rPh>
    <phoneticPr fontId="10"/>
  </si>
  <si>
    <t>利　用　者　数</t>
    <rPh sb="0" eb="1">
      <t>リ</t>
    </rPh>
    <rPh sb="2" eb="3">
      <t>ヨウ</t>
    </rPh>
    <rPh sb="4" eb="5">
      <t>シャ</t>
    </rPh>
    <rPh sb="6" eb="7">
      <t>スウ</t>
    </rPh>
    <phoneticPr fontId="10"/>
  </si>
  <si>
    <t>12－58  和島オートキャンプ場利用状況</t>
    <rPh sb="7" eb="9">
      <t>ワシマ</t>
    </rPh>
    <rPh sb="16" eb="17">
      <t>バ</t>
    </rPh>
    <rPh sb="17" eb="19">
      <t>リヨウ</t>
    </rPh>
    <rPh sb="19" eb="21">
      <t>ジョウキョウ</t>
    </rPh>
    <phoneticPr fontId="7"/>
  </si>
  <si>
    <t>２　令和５年度より、青葉台コミュニティ推進協議会に貸し出しているため、利用人数の記載はありません。</t>
    <rPh sb="6" eb="7">
      <t>ド</t>
    </rPh>
    <rPh sb="10" eb="13">
      <t>アオバダイ</t>
    </rPh>
    <rPh sb="19" eb="24">
      <t>スイシンキョウギカイ</t>
    </rPh>
    <rPh sb="25" eb="26">
      <t>カ</t>
    </rPh>
    <rPh sb="27" eb="28">
      <t>ダ</t>
    </rPh>
    <rPh sb="35" eb="39">
      <t>リヨウニンズウ</t>
    </rPh>
    <rPh sb="40" eb="42">
      <t>キサイ</t>
    </rPh>
    <phoneticPr fontId="7"/>
  </si>
  <si>
    <t>１　令和２年及び３年は、新型コロナウイルス感染症の拡大を受け、臨時休館または利用制限をした期間があります。</t>
    <rPh sb="6" eb="7">
      <t>オヨ</t>
    </rPh>
    <rPh sb="9" eb="10">
      <t>ネン</t>
    </rPh>
    <rPh sb="31" eb="33">
      <t>リンジ</t>
    </rPh>
    <rPh sb="33" eb="35">
      <t>キュウカン</t>
    </rPh>
    <rPh sb="38" eb="42">
      <t>リヨウセイゲン</t>
    </rPh>
    <rPh sb="45" eb="47">
      <t>キカン</t>
    </rPh>
    <phoneticPr fontId="7"/>
  </si>
  <si>
    <t>令和４年</t>
    <rPh sb="0" eb="2">
      <t>レイワ</t>
    </rPh>
    <rPh sb="3" eb="4">
      <t>ネン</t>
    </rPh>
    <phoneticPr fontId="7"/>
  </si>
  <si>
    <t>ピクニック
広  場  等</t>
    <phoneticPr fontId="7"/>
  </si>
  <si>
    <t>テ ニ ス コ ー ト</t>
    <phoneticPr fontId="7"/>
  </si>
  <si>
    <t>12－57　ニュータウンいこいの広場利用状況</t>
    <phoneticPr fontId="7"/>
  </si>
  <si>
    <t>資料　市民協働課</t>
    <rPh sb="3" eb="7">
      <t>シミンキョウドウ</t>
    </rPh>
    <rPh sb="7" eb="8">
      <t>カ</t>
    </rPh>
    <phoneticPr fontId="7"/>
  </si>
  <si>
    <t>　令和２年及び３年は、新型コロナウイルス感染症の拡大を受け、臨時休館または利用制限をした期間があります。</t>
    <rPh sb="5" eb="6">
      <t>オヨ</t>
    </rPh>
    <rPh sb="8" eb="9">
      <t>ネン</t>
    </rPh>
    <rPh sb="37" eb="41">
      <t>リヨウセイゲン</t>
    </rPh>
    <phoneticPr fontId="7"/>
  </si>
  <si>
    <t>その他</t>
    <rPh sb="2" eb="3">
      <t>タ</t>
    </rPh>
    <phoneticPr fontId="7"/>
  </si>
  <si>
    <t>農業情報室</t>
    <rPh sb="0" eb="5">
      <t>ノウギョウジョウホウシツ</t>
    </rPh>
    <phoneticPr fontId="7"/>
  </si>
  <si>
    <t>調理実習室</t>
    <rPh sb="0" eb="2">
      <t>チョウリ</t>
    </rPh>
    <rPh sb="2" eb="5">
      <t>ジッシュウシツ</t>
    </rPh>
    <phoneticPr fontId="7"/>
  </si>
  <si>
    <t>研修室</t>
    <rPh sb="0" eb="3">
      <t>ケンシュウシツ</t>
    </rPh>
    <phoneticPr fontId="7"/>
  </si>
  <si>
    <t>人  員</t>
    <phoneticPr fontId="7"/>
  </si>
  <si>
    <t>回  数</t>
    <phoneticPr fontId="7"/>
  </si>
  <si>
    <t>人　員</t>
    <phoneticPr fontId="7"/>
  </si>
  <si>
    <t>　そ　の　他　　</t>
    <rPh sb="5" eb="6">
      <t>タ</t>
    </rPh>
    <phoneticPr fontId="7"/>
  </si>
  <si>
    <t>会議・研修関係</t>
    <rPh sb="0" eb="2">
      <t>カイギ</t>
    </rPh>
    <rPh sb="3" eb="5">
      <t>ケンシュウ</t>
    </rPh>
    <rPh sb="5" eb="7">
      <t>カンケイ</t>
    </rPh>
    <phoneticPr fontId="7"/>
  </si>
  <si>
    <t>文化・芸能関係</t>
    <rPh sb="0" eb="2">
      <t>ブンカ</t>
    </rPh>
    <phoneticPr fontId="7"/>
  </si>
  <si>
    <t>体 育 関 係</t>
    <rPh sb="0" eb="1">
      <t>タイ</t>
    </rPh>
    <rPh sb="2" eb="3">
      <t>イク</t>
    </rPh>
    <rPh sb="4" eb="5">
      <t>カン</t>
    </rPh>
    <rPh sb="6" eb="7">
      <t>カカリ</t>
    </rPh>
    <phoneticPr fontId="7"/>
  </si>
  <si>
    <t>12－52  みしま会館利用状況</t>
    <rPh sb="10" eb="12">
      <t>カイカン</t>
    </rPh>
    <rPh sb="12" eb="14">
      <t>リヨウ</t>
    </rPh>
    <rPh sb="14" eb="16">
      <t>ジョウキョウ</t>
    </rPh>
    <phoneticPr fontId="7"/>
  </si>
  <si>
    <t>資料　都市施設整備課</t>
    <rPh sb="0" eb="2">
      <t>シリョウ</t>
    </rPh>
    <rPh sb="3" eb="10">
      <t>トシシセツセイビカ</t>
    </rPh>
    <phoneticPr fontId="7"/>
  </si>
  <si>
    <t>利用者数</t>
    <rPh sb="0" eb="1">
      <t>リ</t>
    </rPh>
    <rPh sb="1" eb="2">
      <t>ヨウ</t>
    </rPh>
    <rPh sb="2" eb="3">
      <t>シャ</t>
    </rPh>
    <rPh sb="3" eb="4">
      <t>スウ</t>
    </rPh>
    <phoneticPr fontId="7"/>
  </si>
  <si>
    <t>12－53  大杉会館利用者数</t>
    <rPh sb="7" eb="9">
      <t>オオスギ</t>
    </rPh>
    <rPh sb="9" eb="11">
      <t>カイカン</t>
    </rPh>
    <rPh sb="11" eb="14">
      <t>リヨウシャ</t>
    </rPh>
    <rPh sb="14" eb="15">
      <t>スウ</t>
    </rPh>
    <phoneticPr fontId="7"/>
  </si>
  <si>
    <t>ロビー</t>
    <phoneticPr fontId="7"/>
  </si>
  <si>
    <t>調理室</t>
    <rPh sb="0" eb="3">
      <t>チョウリシツ</t>
    </rPh>
    <phoneticPr fontId="7"/>
  </si>
  <si>
    <t>多目的ホール</t>
    <rPh sb="0" eb="3">
      <t>タモクテキ</t>
    </rPh>
    <phoneticPr fontId="7"/>
  </si>
  <si>
    <t>回　数</t>
    <phoneticPr fontId="7"/>
  </si>
  <si>
    <t>芸能関係</t>
  </si>
  <si>
    <t>体育関係</t>
  </si>
  <si>
    <t>12－54  小国会館利用状況</t>
    <rPh sb="7" eb="9">
      <t>オグニ</t>
    </rPh>
    <rPh sb="9" eb="11">
      <t>カイカン</t>
    </rPh>
    <rPh sb="11" eb="13">
      <t>リヨウ</t>
    </rPh>
    <rPh sb="13" eb="15">
      <t>ジョウキョウ</t>
    </rPh>
    <phoneticPr fontId="7"/>
  </si>
  <si>
    <t>人</t>
    <phoneticPr fontId="7"/>
  </si>
  <si>
    <t>人員</t>
    <phoneticPr fontId="7"/>
  </si>
  <si>
    <t>回数</t>
    <phoneticPr fontId="7"/>
  </si>
  <si>
    <t>第２着付室</t>
  </si>
  <si>
    <t>第１着付室</t>
  </si>
  <si>
    <t>写真撮影場</t>
  </si>
  <si>
    <t>結婚式場</t>
  </si>
  <si>
    <t>松・竹の間</t>
  </si>
  <si>
    <t>宴会場</t>
  </si>
  <si>
    <t>梅の間</t>
  </si>
  <si>
    <t>厨房</t>
  </si>
  <si>
    <t>食堂</t>
  </si>
  <si>
    <t>第２楽屋</t>
  </si>
  <si>
    <t>第１楽屋</t>
    <rPh sb="0" eb="1">
      <t>ダイ</t>
    </rPh>
    <rPh sb="2" eb="4">
      <t>ガクヤ</t>
    </rPh>
    <phoneticPr fontId="7"/>
  </si>
  <si>
    <t>ホワイエ及び展示ホール</t>
    <rPh sb="4" eb="5">
      <t>オヨ</t>
    </rPh>
    <rPh sb="6" eb="8">
      <t>テンジ</t>
    </rPh>
    <phoneticPr fontId="7"/>
  </si>
  <si>
    <t>ステージ</t>
  </si>
  <si>
    <t>12－55　栃尾市民会館利用状況</t>
    <rPh sb="6" eb="7">
      <t>トチ</t>
    </rPh>
    <rPh sb="7" eb="8">
      <t>オ</t>
    </rPh>
    <rPh sb="8" eb="9">
      <t>シ</t>
    </rPh>
    <rPh sb="9" eb="10">
      <t>ミン</t>
    </rPh>
    <rPh sb="10" eb="11">
      <t>カイ</t>
    </rPh>
    <rPh sb="11" eb="12">
      <t>カン</t>
    </rPh>
    <rPh sb="12" eb="13">
      <t>リ</t>
    </rPh>
    <rPh sb="13" eb="14">
      <t>ヨウ</t>
    </rPh>
    <rPh sb="14" eb="15">
      <t>ジョウ</t>
    </rPh>
    <rPh sb="15" eb="16">
      <t>キョウ</t>
    </rPh>
    <phoneticPr fontId="7"/>
  </si>
  <si>
    <t>２　ニュータウン市民釣場は、令和５年３月31日で廃場しました。</t>
    <rPh sb="8" eb="10">
      <t>シミン</t>
    </rPh>
    <rPh sb="10" eb="11">
      <t>ツ</t>
    </rPh>
    <rPh sb="11" eb="12">
      <t>バ</t>
    </rPh>
    <rPh sb="14" eb="16">
      <t>レイワ</t>
    </rPh>
    <rPh sb="17" eb="18">
      <t>ネン</t>
    </rPh>
    <rPh sb="19" eb="20">
      <t>ガツ</t>
    </rPh>
    <rPh sb="22" eb="23">
      <t>ニチ</t>
    </rPh>
    <rPh sb="24" eb="25">
      <t>ハイ</t>
    </rPh>
    <rPh sb="25" eb="26">
      <t>バ</t>
    </rPh>
    <phoneticPr fontId="10"/>
  </si>
  <si>
    <t>　臨時休館または利用制限をした期間があります。</t>
    <phoneticPr fontId="7"/>
  </si>
  <si>
    <t>１　東山ファミリーランドは、令和２年及び３年は、新型コロナウイルス感染症の拡大を受け、</t>
    <rPh sb="2" eb="4">
      <t>ヒガシヤマ</t>
    </rPh>
    <rPh sb="18" eb="19">
      <t>オヨ</t>
    </rPh>
    <rPh sb="21" eb="22">
      <t>ネン</t>
    </rPh>
    <rPh sb="24" eb="26">
      <t>シンガタ</t>
    </rPh>
    <phoneticPr fontId="10"/>
  </si>
  <si>
    <t>ニュータウン市民釣場</t>
  </si>
  <si>
    <t>八方台いこいの森</t>
  </si>
  <si>
    <t>東山ファミリーランド</t>
    <phoneticPr fontId="7"/>
  </si>
  <si>
    <t>12－56 無料施設利用状況</t>
    <phoneticPr fontId="7"/>
  </si>
  <si>
    <t>団体</t>
    <phoneticPr fontId="10"/>
  </si>
  <si>
    <t>子      供</t>
    <phoneticPr fontId="7"/>
  </si>
  <si>
    <t>大      人</t>
    <phoneticPr fontId="7"/>
  </si>
  <si>
    <t>う       ち       団       体</t>
    <phoneticPr fontId="7"/>
  </si>
  <si>
    <t>子   供</t>
    <phoneticPr fontId="7"/>
  </si>
  <si>
    <t>大   人</t>
    <phoneticPr fontId="7"/>
  </si>
  <si>
    <t>入り込み客数</t>
    <rPh sb="0" eb="1">
      <t>イ</t>
    </rPh>
    <rPh sb="2" eb="3">
      <t>コ</t>
    </rPh>
    <rPh sb="4" eb="6">
      <t>キャクスウ</t>
    </rPh>
    <phoneticPr fontId="7"/>
  </si>
  <si>
    <t>総　 数</t>
    <phoneticPr fontId="7"/>
  </si>
  <si>
    <t>12－59  おぐに森林公園利用状況</t>
    <rPh sb="10" eb="12">
      <t>シンリン</t>
    </rPh>
    <rPh sb="12" eb="14">
      <t>コウエン</t>
    </rPh>
    <rPh sb="14" eb="16">
      <t>リヨウ</t>
    </rPh>
    <rPh sb="16" eb="18">
      <t>ジョウキョウ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</si>
</sst>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6" formatCode="&quot;¥&quot;#,##0;[Red]&quot;¥&quot;\-#,##0"/>
    <numFmt numFmtId="41" formatCode="_ * #,##0_ ;_ * \-#,##0_ ;_ * &quot;-&quot;_ ;_ @_ "/>
    <numFmt numFmtId="176" formatCode="#,##0;[Red]\-#,##0;&quot;－&quot;"/>
    <numFmt numFmtId="177" formatCode="\(#,##0\)"/>
    <numFmt numFmtId="178" formatCode="_ * #,##0_ ;_ * \-#,##0_ ;_ * &quot;－&quot;_ ;_ @_ "/>
    <numFmt numFmtId="179" formatCode="#,##0_);[Red]\(#,##0\)"/>
    <numFmt numFmtId="180" formatCode="#,##0_ "/>
    <numFmt numFmtId="181" formatCode="[$-411]gge&quot;．&quot;m&quot;．&quot;d"/>
    <numFmt numFmtId="182" formatCode="#,##0_ ;[Red]\-#,##0\ "/>
    <numFmt numFmtId="183" formatCode="#,##0;[Red]#,##0"/>
    <numFmt numFmtId="184" formatCode="#,##0;;&quot;－&quot;"/>
    <numFmt numFmtId="185" formatCode="#,##0_);\(#,##0\)"/>
    <numFmt numFmtId="186" formatCode="#,##0;&quot;△ &quot;#,##0"/>
    <numFmt numFmtId="187" formatCode="\(#,##0\);\(\-#,##0\)"/>
    <numFmt numFmtId="188" formatCode="\(#,##0\);;&quot;(－)&quot;"/>
    <numFmt numFmtId="189" formatCode="#,##0;;&quot;－&quot;\ "/>
    <numFmt numFmtId="190" formatCode="0;[Red]0"/>
    <numFmt numFmtId="191" formatCode="0_);[Red]\(0\)"/>
    <numFmt numFmtId="192" formatCode="\(#,##0\);;&quot;(ー)&quot;"/>
    <numFmt numFmtId="193" formatCode="#,##0;;&quot;―&quot;\ "/>
    <numFmt numFmtId="194" formatCode="\(@\)"/>
    <numFmt numFmtId="195" formatCode="#,##0\ "/>
    <numFmt numFmtId="196" formatCode="&quot;¥&quot;#,##0_);[Red]\(&quot;¥&quot;#,##0\)"/>
    <numFmt numFmtId="197" formatCode="0_);\(0\)"/>
    <numFmt numFmtId="198" formatCode="_ * #,##0_ ;_ * \-#,##0_ ;_ * &quot;ー&quot;_ ;_ @_ "/>
    <numFmt numFmtId="199" formatCode="#,##0;&quot;▲ &quot;#,##0"/>
  </numFmts>
  <fonts count="4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b/>
      <sz val="11"/>
      <color rgb="FF0070C0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0"/>
      <name val="游ゴシック"/>
      <family val="2"/>
      <scheme val="minor"/>
    </font>
    <font>
      <sz val="11"/>
      <name val="ほにゃ字◎ふとっちょ"/>
      <family val="3"/>
      <charset val="128"/>
    </font>
    <font>
      <b/>
      <sz val="8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明朝"/>
      <family val="1"/>
      <charset val="128"/>
    </font>
    <font>
      <u/>
      <sz val="11"/>
      <name val="ＭＳ 明朝"/>
      <family val="1"/>
      <charset val="128"/>
    </font>
    <font>
      <strike/>
      <sz val="11"/>
      <name val="ＭＳ 明朝"/>
      <family val="1"/>
      <charset val="128"/>
    </font>
    <font>
      <u/>
      <sz val="11"/>
      <color theme="10"/>
      <name val="ＭＳ 明朝"/>
      <family val="1"/>
    </font>
    <font>
      <sz val="11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 diagonalDown="1">
      <left/>
      <right/>
      <top/>
      <bottom/>
      <diagonal style="hair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/>
      <top/>
      <bottom/>
      <diagonal style="thin">
        <color auto="1"/>
      </diagonal>
    </border>
    <border diagonalDown="1">
      <left/>
      <right/>
      <top/>
      <bottom style="medium">
        <color indexed="64"/>
      </bottom>
      <diagonal style="thin">
        <color theme="1"/>
      </diagonal>
    </border>
    <border diagonalDown="1">
      <left/>
      <right/>
      <top/>
      <bottom/>
      <diagonal style="thin">
        <color theme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/>
      <top/>
      <bottom style="medium">
        <color auto="1"/>
      </bottom>
      <diagonal style="thin">
        <color auto="1"/>
      </diagonal>
    </border>
  </borders>
  <cellStyleXfs count="20">
    <xf numFmtId="0" fontId="0" fillId="0" borderId="0"/>
    <xf numFmtId="0" fontId="4" fillId="0" borderId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0" fontId="9" fillId="0" borderId="0">
      <alignment vertical="center"/>
    </xf>
    <xf numFmtId="0" fontId="9" fillId="0" borderId="0"/>
    <xf numFmtId="0" fontId="9" fillId="0" borderId="0"/>
    <xf numFmtId="38" fontId="9" fillId="0" borderId="0" applyFont="0" applyFill="0" applyBorder="0" applyAlignment="0" applyProtection="0"/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/>
    <xf numFmtId="0" fontId="4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9" fillId="0" borderId="0"/>
  </cellStyleXfs>
  <cellXfs count="1840">
    <xf numFmtId="0" fontId="0" fillId="0" borderId="0" xfId="0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 indent="1"/>
    </xf>
    <xf numFmtId="0" fontId="5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vertical="center"/>
    </xf>
    <xf numFmtId="3" fontId="4" fillId="0" borderId="0" xfId="1" applyNumberFormat="1" applyFont="1" applyFill="1" applyAlignment="1">
      <alignment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vertical="center"/>
    </xf>
    <xf numFmtId="49" fontId="8" fillId="0" borderId="4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left" vertical="center"/>
    </xf>
    <xf numFmtId="3" fontId="4" fillId="0" borderId="0" xfId="1" applyNumberFormat="1" applyFont="1" applyFill="1"/>
    <xf numFmtId="0" fontId="4" fillId="0" borderId="6" xfId="1" applyFont="1" applyFill="1" applyBorder="1"/>
    <xf numFmtId="49" fontId="4" fillId="0" borderId="6" xfId="1" applyNumberFormat="1" applyFont="1" applyFill="1" applyBorder="1" applyAlignment="1">
      <alignment horizontal="left" vertical="center"/>
    </xf>
    <xf numFmtId="3" fontId="4" fillId="0" borderId="8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177" fontId="4" fillId="0" borderId="0" xfId="1" applyNumberFormat="1" applyFont="1" applyAlignment="1">
      <alignment vertical="center"/>
    </xf>
    <xf numFmtId="178" fontId="4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38" fontId="13" fillId="0" borderId="0" xfId="3" applyFont="1" applyBorder="1" applyAlignment="1">
      <alignment vertical="center"/>
    </xf>
    <xf numFmtId="177" fontId="13" fillId="0" borderId="0" xfId="3" applyNumberFormat="1" applyFont="1" applyBorder="1" applyAlignment="1">
      <alignment vertical="center"/>
    </xf>
    <xf numFmtId="177" fontId="13" fillId="0" borderId="0" xfId="3" applyNumberFormat="1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177" fontId="4" fillId="0" borderId="6" xfId="3" applyNumberFormat="1" applyFont="1" applyFill="1" applyBorder="1" applyAlignment="1">
      <alignment vertical="center"/>
    </xf>
    <xf numFmtId="177" fontId="4" fillId="0" borderId="6" xfId="3" applyNumberFormat="1" applyFont="1" applyFill="1" applyBorder="1" applyAlignment="1">
      <alignment horizontal="right" vertical="center"/>
    </xf>
    <xf numFmtId="178" fontId="4" fillId="0" borderId="0" xfId="3" applyNumberFormat="1" applyFont="1" applyFill="1" applyBorder="1" applyAlignment="1">
      <alignment horizontal="right" vertical="center"/>
    </xf>
    <xf numFmtId="177" fontId="4" fillId="0" borderId="0" xfId="3" applyNumberFormat="1" applyFont="1" applyFill="1" applyAlignment="1">
      <alignment vertical="center"/>
    </xf>
    <xf numFmtId="177" fontId="4" fillId="0" borderId="0" xfId="3" applyNumberFormat="1" applyFont="1" applyFill="1" applyBorder="1" applyAlignment="1">
      <alignment horizontal="right" vertical="center"/>
    </xf>
    <xf numFmtId="179" fontId="4" fillId="0" borderId="0" xfId="1" applyNumberFormat="1" applyFont="1" applyAlignment="1">
      <alignment vertical="center"/>
    </xf>
    <xf numFmtId="38" fontId="4" fillId="0" borderId="0" xfId="3" applyFont="1" applyFill="1" applyAlignment="1">
      <alignment horizontal="right" vertical="center"/>
    </xf>
    <xf numFmtId="38" fontId="4" fillId="0" borderId="0" xfId="3" applyFont="1" applyFill="1" applyAlignment="1">
      <alignment vertical="center"/>
    </xf>
    <xf numFmtId="38" fontId="4" fillId="0" borderId="0" xfId="3" applyFont="1" applyFill="1" applyBorder="1" applyAlignment="1">
      <alignment horizontal="right" vertical="center"/>
    </xf>
    <xf numFmtId="0" fontId="4" fillId="0" borderId="4" xfId="1" applyFont="1" applyBorder="1" applyAlignment="1">
      <alignment vertical="center"/>
    </xf>
    <xf numFmtId="0" fontId="4" fillId="0" borderId="4" xfId="1" applyFont="1" applyBorder="1" applyAlignment="1">
      <alignment horizontal="center" vertical="center"/>
    </xf>
    <xf numFmtId="178" fontId="4" fillId="0" borderId="0" xfId="3" applyNumberFormat="1" applyFont="1" applyBorder="1" applyAlignment="1">
      <alignment horizontal="right" vertical="center"/>
    </xf>
    <xf numFmtId="180" fontId="4" fillId="0" borderId="0" xfId="1" applyNumberFormat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38" fontId="4" fillId="0" borderId="0" xfId="1" applyNumberFormat="1" applyFont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inden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shrinkToFit="1"/>
    </xf>
    <xf numFmtId="0" fontId="13" fillId="0" borderId="0" xfId="1" applyFont="1" applyFill="1" applyBorder="1" applyAlignment="1">
      <alignment vertical="center"/>
    </xf>
    <xf numFmtId="181" fontId="13" fillId="0" borderId="0" xfId="1" applyNumberFormat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0" fontId="13" fillId="0" borderId="0" xfId="1" applyFont="1" applyBorder="1" applyAlignment="1">
      <alignment vertical="center" shrinkToFit="1"/>
    </xf>
    <xf numFmtId="0" fontId="13" fillId="0" borderId="0" xfId="1" applyFont="1" applyBorder="1" applyAlignment="1">
      <alignment horizontal="center" vertical="center"/>
    </xf>
    <xf numFmtId="0" fontId="14" fillId="0" borderId="6" xfId="1" applyFont="1" applyBorder="1" applyAlignment="1">
      <alignment horizontal="left" vertical="center"/>
    </xf>
    <xf numFmtId="0" fontId="13" fillId="0" borderId="6" xfId="1" applyFont="1" applyBorder="1" applyAlignment="1">
      <alignment vertical="center"/>
    </xf>
    <xf numFmtId="0" fontId="13" fillId="0" borderId="6" xfId="1" applyFont="1" applyBorder="1" applyAlignment="1">
      <alignment vertical="center" shrinkToFit="1"/>
    </xf>
    <xf numFmtId="0" fontId="13" fillId="0" borderId="6" xfId="1" applyFont="1" applyFill="1" applyBorder="1" applyAlignment="1">
      <alignment vertical="center"/>
    </xf>
    <xf numFmtId="0" fontId="13" fillId="0" borderId="6" xfId="1" applyFont="1" applyBorder="1" applyAlignment="1">
      <alignment horizontal="center" vertical="center"/>
    </xf>
    <xf numFmtId="0" fontId="13" fillId="0" borderId="6" xfId="1" applyFont="1" applyBorder="1" applyAlignment="1">
      <alignment horizontal="distributed" vertical="center" wrapText="1"/>
    </xf>
    <xf numFmtId="0" fontId="13" fillId="0" borderId="7" xfId="1" applyFont="1" applyBorder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distributed" vertical="center" wrapText="1"/>
    </xf>
    <xf numFmtId="0" fontId="13" fillId="0" borderId="5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Border="1" applyAlignment="1">
      <alignment vertical="center" shrinkToFit="1"/>
    </xf>
    <xf numFmtId="0" fontId="4" fillId="0" borderId="0" xfId="1" applyFont="1" applyFill="1" applyBorder="1" applyAlignment="1">
      <alignment horizontal="distributed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0" xfId="1" applyFont="1" applyFill="1" applyBorder="1" applyAlignment="1">
      <alignment vertical="center" shrinkToFit="1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distributed" vertical="center" wrapText="1"/>
    </xf>
    <xf numFmtId="0" fontId="4" fillId="0" borderId="6" xfId="1" applyFont="1" applyBorder="1" applyAlignment="1">
      <alignment horizontal="left" vertical="center"/>
    </xf>
    <xf numFmtId="0" fontId="4" fillId="0" borderId="6" xfId="1" applyFont="1" applyBorder="1" applyAlignment="1">
      <alignment vertical="center"/>
    </xf>
    <xf numFmtId="0" fontId="4" fillId="0" borderId="6" xfId="1" applyFont="1" applyBorder="1" applyAlignment="1">
      <alignment vertical="center" shrinkToFit="1"/>
    </xf>
    <xf numFmtId="0" fontId="4" fillId="0" borderId="6" xfId="1" applyFont="1" applyFill="1" applyBorder="1" applyAlignment="1">
      <alignment vertical="center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distributed" vertical="center" wrapText="1"/>
    </xf>
    <xf numFmtId="0" fontId="4" fillId="0" borderId="7" xfId="1" applyFont="1" applyBorder="1" applyAlignment="1">
      <alignment horizontal="center" vertical="center"/>
    </xf>
    <xf numFmtId="0" fontId="4" fillId="0" borderId="0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shrinkToFit="1"/>
    </xf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distributed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15" fillId="0" borderId="0" xfId="1" applyFont="1" applyFill="1" applyBorder="1" applyAlignment="1">
      <alignment vertical="center" wrapText="1" shrinkToFit="1"/>
    </xf>
    <xf numFmtId="0" fontId="4" fillId="0" borderId="0" xfId="1" applyFont="1" applyBorder="1" applyAlignment="1">
      <alignment horizontal="left" vertical="center" shrinkToFit="1"/>
    </xf>
    <xf numFmtId="0" fontId="16" fillId="0" borderId="0" xfId="1" applyFont="1" applyAlignment="1">
      <alignment horizontal="left" vertical="center"/>
    </xf>
    <xf numFmtId="0" fontId="16" fillId="0" borderId="0" xfId="1" applyFont="1" applyBorder="1" applyAlignment="1">
      <alignment vertical="center"/>
    </xf>
    <xf numFmtId="0" fontId="17" fillId="0" borderId="0" xfId="1" applyFont="1" applyBorder="1" applyAlignment="1">
      <alignment vertical="center" shrinkToFit="1"/>
    </xf>
    <xf numFmtId="0" fontId="16" fillId="0" borderId="0" xfId="1" applyFont="1" applyBorder="1" applyAlignment="1">
      <alignment horizontal="center" vertical="center"/>
    </xf>
    <xf numFmtId="0" fontId="16" fillId="0" borderId="0" xfId="1" applyFont="1" applyBorder="1" applyAlignment="1">
      <alignment horizontal="distributed" vertical="center" wrapText="1"/>
    </xf>
    <xf numFmtId="0" fontId="16" fillId="0" borderId="5" xfId="1" applyFont="1" applyBorder="1" applyAlignment="1">
      <alignment horizontal="center" vertical="center"/>
    </xf>
    <xf numFmtId="181" fontId="4" fillId="0" borderId="0" xfId="1" applyNumberFormat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6" xfId="1" applyFont="1" applyBorder="1" applyAlignment="1">
      <alignment horizontal="distributed"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4" fontId="4" fillId="0" borderId="0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vertical="center"/>
    </xf>
    <xf numFmtId="182" fontId="18" fillId="0" borderId="0" xfId="1" applyNumberFormat="1" applyFont="1" applyBorder="1" applyAlignment="1">
      <alignment horizontal="right" vertical="center"/>
    </xf>
    <xf numFmtId="0" fontId="18" fillId="0" borderId="0" xfId="1" applyFont="1" applyFill="1" applyBorder="1" applyAlignment="1">
      <alignment vertical="center"/>
    </xf>
    <xf numFmtId="176" fontId="18" fillId="0" borderId="0" xfId="1" applyNumberFormat="1" applyFont="1" applyBorder="1" applyAlignment="1">
      <alignment vertical="center"/>
    </xf>
    <xf numFmtId="176" fontId="18" fillId="0" borderId="0" xfId="1" applyNumberFormat="1" applyFont="1" applyBorder="1" applyAlignment="1">
      <alignment horizontal="center" vertical="center"/>
    </xf>
    <xf numFmtId="182" fontId="4" fillId="0" borderId="0" xfId="1" applyNumberFormat="1" applyFont="1" applyFill="1" applyBorder="1" applyAlignment="1">
      <alignment horizontal="right"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horizontal="right" vertical="center"/>
    </xf>
    <xf numFmtId="38" fontId="18" fillId="0" borderId="0" xfId="3" applyFont="1" applyBorder="1" applyAlignment="1">
      <alignment vertical="center"/>
    </xf>
    <xf numFmtId="176" fontId="4" fillId="0" borderId="6" xfId="3" applyNumberFormat="1" applyFont="1" applyFill="1" applyBorder="1" applyAlignment="1">
      <alignment horizontal="right" vertical="center"/>
    </xf>
    <xf numFmtId="176" fontId="4" fillId="0" borderId="7" xfId="3" applyNumberFormat="1" applyFont="1" applyFill="1" applyBorder="1" applyAlignment="1">
      <alignment vertical="center"/>
    </xf>
    <xf numFmtId="38" fontId="4" fillId="0" borderId="6" xfId="3" applyFont="1" applyFill="1" applyBorder="1" applyAlignment="1">
      <alignment horizontal="distributed" vertical="center" indent="1"/>
    </xf>
    <xf numFmtId="38" fontId="5" fillId="0" borderId="0" xfId="3" applyFont="1" applyBorder="1" applyAlignment="1">
      <alignment vertical="center"/>
    </xf>
    <xf numFmtId="176" fontId="4" fillId="0" borderId="0" xfId="3" applyNumberFormat="1" applyFont="1" applyFill="1" applyBorder="1" applyAlignment="1">
      <alignment horizontal="right" vertical="center"/>
    </xf>
    <xf numFmtId="176" fontId="4" fillId="0" borderId="5" xfId="3" applyNumberFormat="1" applyFont="1" applyFill="1" applyBorder="1" applyAlignment="1">
      <alignment vertical="center"/>
    </xf>
    <xf numFmtId="38" fontId="4" fillId="0" borderId="0" xfId="3" applyFont="1" applyFill="1" applyBorder="1" applyAlignment="1">
      <alignment horizontal="distributed" vertical="center" indent="1"/>
    </xf>
    <xf numFmtId="176" fontId="4" fillId="0" borderId="0" xfId="3" applyNumberFormat="1" applyFont="1" applyFill="1" applyBorder="1" applyAlignment="1">
      <alignment vertical="center"/>
    </xf>
    <xf numFmtId="38" fontId="12" fillId="0" borderId="0" xfId="3" applyFont="1" applyFill="1" applyBorder="1" applyAlignment="1">
      <alignment horizontal="distributed" vertical="center" indent="1"/>
    </xf>
    <xf numFmtId="176" fontId="4" fillId="0" borderId="5" xfId="3" applyNumberFormat="1" applyFont="1" applyFill="1" applyBorder="1" applyAlignment="1">
      <alignment horizontal="right" vertical="center"/>
    </xf>
    <xf numFmtId="183" fontId="4" fillId="0" borderId="0" xfId="3" applyNumberFormat="1" applyFont="1" applyFill="1" applyBorder="1" applyAlignment="1">
      <alignment vertical="center"/>
    </xf>
    <xf numFmtId="183" fontId="4" fillId="0" borderId="5" xfId="3" applyNumberFormat="1" applyFont="1" applyFill="1" applyBorder="1" applyAlignment="1">
      <alignment vertical="center"/>
    </xf>
    <xf numFmtId="49" fontId="4" fillId="0" borderId="0" xfId="3" applyNumberFormat="1" applyFont="1" applyFill="1" applyBorder="1" applyAlignment="1">
      <alignment horizontal="center" vertical="center"/>
    </xf>
    <xf numFmtId="38" fontId="4" fillId="0" borderId="0" xfId="3" applyFont="1" applyFill="1" applyBorder="1" applyAlignment="1">
      <alignment vertical="center"/>
    </xf>
    <xf numFmtId="38" fontId="4" fillId="0" borderId="5" xfId="3" applyFont="1" applyFill="1" applyBorder="1" applyAlignment="1">
      <alignment vertical="center"/>
    </xf>
    <xf numFmtId="0" fontId="4" fillId="0" borderId="0" xfId="1" applyFont="1" applyFill="1" applyBorder="1" applyAlignment="1">
      <alignment horizontal="distributed" vertical="center" indent="1"/>
    </xf>
    <xf numFmtId="38" fontId="4" fillId="0" borderId="10" xfId="3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6" xfId="3" applyNumberFormat="1" applyFont="1" applyFill="1" applyBorder="1" applyAlignment="1">
      <alignment vertical="center"/>
    </xf>
    <xf numFmtId="0" fontId="4" fillId="0" borderId="6" xfId="1" applyFont="1" applyFill="1" applyBorder="1" applyAlignment="1"/>
    <xf numFmtId="0" fontId="4" fillId="0" borderId="17" xfId="1" applyFont="1" applyFill="1" applyBorder="1" applyAlignment="1">
      <alignment horizontal="center" vertical="center"/>
    </xf>
    <xf numFmtId="176" fontId="4" fillId="0" borderId="0" xfId="3" applyNumberFormat="1" applyFont="1" applyBorder="1" applyAlignment="1">
      <alignment horizontal="right" vertical="center"/>
    </xf>
    <xf numFmtId="176" fontId="4" fillId="0" borderId="0" xfId="3" applyNumberFormat="1" applyFont="1" applyBorder="1" applyAlignment="1">
      <alignment vertical="center"/>
    </xf>
    <xf numFmtId="0" fontId="4" fillId="0" borderId="0" xfId="1" applyFont="1" applyBorder="1" applyAlignment="1">
      <alignment horizontal="center"/>
    </xf>
    <xf numFmtId="176" fontId="4" fillId="0" borderId="19" xfId="3" applyNumberFormat="1" applyFont="1" applyFill="1" applyBorder="1" applyAlignment="1">
      <alignment vertical="center"/>
    </xf>
    <xf numFmtId="0" fontId="4" fillId="0" borderId="5" xfId="1" applyFont="1" applyFill="1" applyBorder="1" applyAlignment="1">
      <alignment vertical="center"/>
    </xf>
    <xf numFmtId="38" fontId="4" fillId="0" borderId="0" xfId="3" applyFont="1" applyBorder="1" applyAlignment="1">
      <alignment vertical="center"/>
    </xf>
    <xf numFmtId="0" fontId="4" fillId="0" borderId="0" xfId="1" applyFont="1" applyBorder="1" applyAlignment="1">
      <alignment horizontal="distributed" vertical="center" indent="1"/>
    </xf>
    <xf numFmtId="0" fontId="4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left" vertical="center" indent="1"/>
    </xf>
    <xf numFmtId="183" fontId="4" fillId="0" borderId="0" xfId="1" applyNumberFormat="1" applyFont="1" applyAlignment="1">
      <alignment horizontal="right" vertical="center"/>
    </xf>
    <xf numFmtId="183" fontId="4" fillId="0" borderId="0" xfId="1" applyNumberFormat="1" applyFont="1" applyAlignment="1">
      <alignment vertical="center"/>
    </xf>
    <xf numFmtId="183" fontId="18" fillId="0" borderId="0" xfId="1" applyNumberFormat="1" applyFont="1" applyAlignment="1">
      <alignment horizontal="right" vertical="center"/>
    </xf>
    <xf numFmtId="183" fontId="18" fillId="0" borderId="0" xfId="1" applyNumberFormat="1" applyFont="1" applyBorder="1" applyAlignment="1">
      <alignment horizontal="right" vertical="center"/>
    </xf>
    <xf numFmtId="38" fontId="18" fillId="0" borderId="0" xfId="3" applyFont="1" applyFill="1" applyBorder="1" applyAlignment="1">
      <alignment vertical="center"/>
    </xf>
    <xf numFmtId="38" fontId="18" fillId="0" borderId="0" xfId="1" applyNumberFormat="1" applyFont="1" applyBorder="1" applyAlignment="1">
      <alignment vertical="center"/>
    </xf>
    <xf numFmtId="38" fontId="4" fillId="0" borderId="6" xfId="3" applyFont="1" applyFill="1" applyBorder="1" applyAlignment="1">
      <alignment vertical="center"/>
    </xf>
    <xf numFmtId="38" fontId="4" fillId="0" borderId="7" xfId="3" applyFont="1" applyFill="1" applyBorder="1" applyAlignment="1">
      <alignment horizontal="right" vertical="center"/>
    </xf>
    <xf numFmtId="0" fontId="4" fillId="0" borderId="0" xfId="1" applyFont="1" applyAlignment="1">
      <alignment horizontal="distributed" vertical="center"/>
    </xf>
    <xf numFmtId="0" fontId="18" fillId="0" borderId="0" xfId="1" applyFont="1" applyAlignment="1">
      <alignment vertical="center"/>
    </xf>
    <xf numFmtId="0" fontId="18" fillId="0" borderId="0" xfId="1" applyFont="1" applyFill="1" applyBorder="1" applyAlignment="1">
      <alignment horizontal="right" vertical="center"/>
    </xf>
    <xf numFmtId="0" fontId="4" fillId="0" borderId="0" xfId="1" applyFont="1"/>
    <xf numFmtId="49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distributed" vertical="center" indent="1"/>
    </xf>
    <xf numFmtId="183" fontId="4" fillId="0" borderId="19" xfId="3" applyNumberFormat="1" applyFont="1" applyFill="1" applyBorder="1" applyAlignment="1">
      <alignment vertical="center"/>
    </xf>
    <xf numFmtId="38" fontId="4" fillId="0" borderId="7" xfId="3" applyFont="1" applyFill="1" applyBorder="1" applyAlignment="1">
      <alignment vertical="center"/>
    </xf>
    <xf numFmtId="38" fontId="4" fillId="0" borderId="0" xfId="3" applyFont="1" applyAlignment="1">
      <alignment vertical="center"/>
    </xf>
    <xf numFmtId="38" fontId="4" fillId="0" borderId="5" xfId="3" applyFont="1" applyBorder="1" applyAlignment="1">
      <alignment vertical="center"/>
    </xf>
    <xf numFmtId="183" fontId="4" fillId="0" borderId="7" xfId="3" applyNumberFormat="1" applyFont="1" applyFill="1" applyBorder="1" applyAlignment="1">
      <alignment vertical="center"/>
    </xf>
    <xf numFmtId="3" fontId="4" fillId="0" borderId="0" xfId="1" applyNumberFormat="1" applyFont="1" applyAlignment="1">
      <alignment vertical="center"/>
    </xf>
    <xf numFmtId="49" fontId="4" fillId="0" borderId="0" xfId="1" quotePrefix="1" applyNumberFormat="1" applyFont="1" applyAlignment="1">
      <alignment horizontal="right" vertical="center"/>
    </xf>
    <xf numFmtId="0" fontId="13" fillId="0" borderId="0" xfId="1" applyFont="1" applyFill="1"/>
    <xf numFmtId="38" fontId="13" fillId="0" borderId="0" xfId="3" applyFont="1" applyFill="1" applyAlignment="1">
      <alignment vertical="center"/>
    </xf>
    <xf numFmtId="38" fontId="13" fillId="0" borderId="0" xfId="3" applyFont="1" applyFill="1" applyBorder="1" applyAlignment="1">
      <alignment vertical="center"/>
    </xf>
    <xf numFmtId="49" fontId="13" fillId="0" borderId="5" xfId="1" applyNumberFormat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13" fillId="0" borderId="5" xfId="1" applyFont="1" applyFill="1" applyBorder="1" applyAlignment="1">
      <alignment horizontal="center" vertical="center" justifyLastLine="1"/>
    </xf>
    <xf numFmtId="0" fontId="4" fillId="0" borderId="0" xfId="1" applyFont="1" applyBorder="1" applyAlignment="1">
      <alignment horizontal="center" vertical="center" justifyLastLine="1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3" fillId="0" borderId="22" xfId="1" applyFont="1" applyFill="1" applyBorder="1" applyAlignment="1">
      <alignment horizontal="center" vertical="center" justifyLastLine="1"/>
    </xf>
    <xf numFmtId="49" fontId="4" fillId="0" borderId="5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justifyLastLine="1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 justifyLastLine="1"/>
    </xf>
    <xf numFmtId="0" fontId="4" fillId="0" borderId="0" xfId="4" applyFont="1" applyFill="1" applyBorder="1">
      <alignment vertical="center"/>
    </xf>
    <xf numFmtId="0" fontId="4" fillId="0" borderId="0" xfId="6" applyFont="1" applyFill="1" applyBorder="1" applyAlignment="1">
      <alignment vertical="center"/>
    </xf>
    <xf numFmtId="3" fontId="4" fillId="0" borderId="0" xfId="6" applyNumberFormat="1" applyFont="1" applyFill="1" applyBorder="1" applyAlignment="1">
      <alignment vertical="center"/>
    </xf>
    <xf numFmtId="49" fontId="4" fillId="0" borderId="0" xfId="6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horizontal="center" vertical="center"/>
    </xf>
    <xf numFmtId="38" fontId="4" fillId="0" borderId="0" xfId="7" applyFont="1" applyFill="1" applyBorder="1" applyAlignment="1">
      <alignment horizontal="right" vertical="center"/>
    </xf>
    <xf numFmtId="0" fontId="4" fillId="0" borderId="0" xfId="4" applyFont="1" applyFill="1" applyBorder="1" applyAlignment="1">
      <alignment horizontal="left" vertical="center"/>
    </xf>
    <xf numFmtId="180" fontId="4" fillId="0" borderId="0" xfId="4" applyNumberFormat="1" applyFont="1" applyFill="1" applyBorder="1">
      <alignment vertical="center"/>
    </xf>
    <xf numFmtId="38" fontId="4" fillId="0" borderId="8" xfId="7" applyFont="1" applyFill="1" applyBorder="1" applyAlignment="1">
      <alignment horizontal="right" vertical="center"/>
    </xf>
    <xf numFmtId="0" fontId="4" fillId="0" borderId="8" xfId="4" applyFont="1" applyFill="1" applyBorder="1">
      <alignment vertical="center"/>
    </xf>
    <xf numFmtId="0" fontId="4" fillId="0" borderId="8" xfId="4" applyFont="1" applyFill="1" applyBorder="1" applyAlignment="1">
      <alignment horizontal="center" vertical="center"/>
    </xf>
    <xf numFmtId="38" fontId="4" fillId="0" borderId="6" xfId="7" applyFont="1" applyFill="1" applyBorder="1" applyAlignment="1">
      <alignment horizontal="right" vertical="center"/>
    </xf>
    <xf numFmtId="38" fontId="4" fillId="0" borderId="6" xfId="7" applyFont="1" applyFill="1" applyBorder="1" applyAlignment="1" applyProtection="1">
      <alignment horizontal="right" vertical="center"/>
    </xf>
    <xf numFmtId="0" fontId="4" fillId="0" borderId="9" xfId="4" applyFont="1" applyFill="1" applyBorder="1">
      <alignment vertical="center"/>
    </xf>
    <xf numFmtId="0" fontId="4" fillId="0" borderId="6" xfId="4" applyFont="1" applyFill="1" applyBorder="1">
      <alignment vertical="center"/>
    </xf>
    <xf numFmtId="49" fontId="4" fillId="0" borderId="0" xfId="4" applyNumberFormat="1" applyFont="1" applyFill="1" applyBorder="1" applyAlignment="1">
      <alignment horizontal="left" vertical="center"/>
    </xf>
    <xf numFmtId="184" fontId="4" fillId="0" borderId="0" xfId="6" applyNumberFormat="1" applyFont="1" applyFill="1" applyBorder="1" applyAlignment="1">
      <alignment horizontal="right" vertical="center"/>
    </xf>
    <xf numFmtId="184" fontId="4" fillId="0" borderId="5" xfId="6" applyNumberFormat="1" applyFont="1" applyFill="1" applyBorder="1" applyAlignment="1">
      <alignment horizontal="right" vertical="center"/>
    </xf>
    <xf numFmtId="0" fontId="4" fillId="0" borderId="0" xfId="4" applyFont="1" applyFill="1" applyBorder="1" applyAlignment="1">
      <alignment horizontal="center" vertical="center"/>
    </xf>
    <xf numFmtId="38" fontId="4" fillId="0" borderId="5" xfId="7" applyFont="1" applyFill="1" applyBorder="1" applyAlignment="1" applyProtection="1">
      <alignment horizontal="right" vertical="center"/>
    </xf>
    <xf numFmtId="0" fontId="4" fillId="0" borderId="0" xfId="4" applyFont="1" applyFill="1" applyBorder="1" applyAlignment="1">
      <alignment horizontal="right" vertical="center"/>
    </xf>
    <xf numFmtId="38" fontId="4" fillId="0" borderId="0" xfId="7" applyFont="1" applyFill="1" applyBorder="1" applyAlignment="1">
      <alignment vertical="center"/>
    </xf>
    <xf numFmtId="0" fontId="4" fillId="0" borderId="4" xfId="4" applyFont="1" applyFill="1" applyBorder="1">
      <alignment vertical="center"/>
    </xf>
    <xf numFmtId="0" fontId="5" fillId="0" borderId="0" xfId="4" applyFont="1" applyFill="1" applyBorder="1">
      <alignment vertical="center"/>
    </xf>
    <xf numFmtId="180" fontId="5" fillId="0" borderId="0" xfId="4" applyNumberFormat="1" applyFont="1" applyFill="1" applyBorder="1">
      <alignment vertical="center"/>
    </xf>
    <xf numFmtId="49" fontId="4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distributed" vertical="center" justifyLastLine="1"/>
    </xf>
    <xf numFmtId="0" fontId="4" fillId="0" borderId="16" xfId="4" applyFont="1" applyFill="1" applyBorder="1" applyAlignment="1">
      <alignment horizontal="distributed" vertical="center" justifyLastLine="1"/>
    </xf>
    <xf numFmtId="0" fontId="4" fillId="0" borderId="24" xfId="4" applyFont="1" applyFill="1" applyBorder="1" applyAlignment="1">
      <alignment horizontal="distributed" vertical="center" justifyLastLine="1"/>
    </xf>
    <xf numFmtId="0" fontId="4" fillId="0" borderId="11" xfId="4" applyFont="1" applyFill="1" applyBorder="1" applyAlignment="1">
      <alignment horizontal="center" vertical="center" justifyLastLine="1"/>
    </xf>
    <xf numFmtId="0" fontId="4" fillId="0" borderId="12" xfId="4" applyFont="1" applyFill="1" applyBorder="1" applyAlignment="1">
      <alignment horizontal="center" vertical="center" justifyLastLine="1"/>
    </xf>
    <xf numFmtId="0" fontId="4" fillId="0" borderId="0" xfId="4" applyFont="1" applyBorder="1">
      <alignment vertical="center"/>
    </xf>
    <xf numFmtId="0" fontId="4" fillId="0" borderId="0" xfId="4" applyFont="1" applyBorder="1" applyAlignment="1">
      <alignment horizontal="center" vertical="center"/>
    </xf>
    <xf numFmtId="0" fontId="4" fillId="0" borderId="0" xfId="6" applyFont="1" applyBorder="1" applyAlignment="1">
      <alignment vertical="center"/>
    </xf>
    <xf numFmtId="3" fontId="4" fillId="0" borderId="0" xfId="6" applyNumberFormat="1" applyFont="1" applyBorder="1" applyAlignment="1">
      <alignment vertical="center"/>
    </xf>
    <xf numFmtId="49" fontId="4" fillId="0" borderId="0" xfId="6" applyNumberFormat="1" applyFont="1" applyBorder="1" applyAlignment="1">
      <alignment horizontal="right" vertical="center"/>
    </xf>
    <xf numFmtId="3" fontId="4" fillId="0" borderId="0" xfId="6" applyNumberFormat="1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38" fontId="4" fillId="0" borderId="0" xfId="7" applyFont="1" applyBorder="1" applyAlignment="1">
      <alignment horizontal="right" vertical="center"/>
    </xf>
    <xf numFmtId="0" fontId="4" fillId="0" borderId="0" xfId="4" applyFont="1" applyBorder="1" applyAlignment="1">
      <alignment horizontal="left" vertical="center"/>
    </xf>
    <xf numFmtId="180" fontId="4" fillId="0" borderId="0" xfId="4" applyNumberFormat="1" applyFont="1" applyBorder="1">
      <alignment vertical="center"/>
    </xf>
    <xf numFmtId="38" fontId="4" fillId="0" borderId="8" xfId="7" applyFont="1" applyBorder="1" applyAlignment="1">
      <alignment horizontal="right" vertical="center"/>
    </xf>
    <xf numFmtId="0" fontId="4" fillId="0" borderId="8" xfId="4" applyFont="1" applyBorder="1">
      <alignment vertical="center"/>
    </xf>
    <xf numFmtId="0" fontId="4" fillId="0" borderId="8" xfId="4" applyFont="1" applyBorder="1" applyAlignment="1">
      <alignment horizontal="center" vertical="center"/>
    </xf>
    <xf numFmtId="38" fontId="4" fillId="0" borderId="6" xfId="7" applyFont="1" applyBorder="1" applyAlignment="1">
      <alignment horizontal="right" vertical="center"/>
    </xf>
    <xf numFmtId="38" fontId="4" fillId="0" borderId="6" xfId="7" applyFont="1" applyBorder="1" applyAlignment="1">
      <alignment horizontal="center" vertical="center"/>
    </xf>
    <xf numFmtId="38" fontId="4" fillId="0" borderId="7" xfId="7" applyFont="1" applyBorder="1" applyAlignment="1">
      <alignment horizontal="right" vertical="center"/>
    </xf>
    <xf numFmtId="0" fontId="4" fillId="0" borderId="6" xfId="4" applyFont="1" applyBorder="1">
      <alignment vertical="center"/>
    </xf>
    <xf numFmtId="0" fontId="4" fillId="0" borderId="6" xfId="4" applyFont="1" applyBorder="1" applyAlignment="1">
      <alignment horizontal="center" vertical="center"/>
    </xf>
    <xf numFmtId="49" fontId="4" fillId="0" borderId="6" xfId="4" applyNumberFormat="1" applyFont="1" applyBorder="1" applyAlignment="1">
      <alignment horizontal="left" vertical="center"/>
    </xf>
    <xf numFmtId="184" fontId="4" fillId="0" borderId="0" xfId="7" applyNumberFormat="1" applyFont="1" applyBorder="1" applyAlignment="1">
      <alignment horizontal="right" vertical="center"/>
    </xf>
    <xf numFmtId="184" fontId="4" fillId="0" borderId="5" xfId="7" applyNumberFormat="1" applyFont="1" applyBorder="1" applyAlignment="1">
      <alignment horizontal="right" vertical="center"/>
    </xf>
    <xf numFmtId="0" fontId="4" fillId="0" borderId="0" xfId="4" applyFont="1" applyBorder="1" applyAlignment="1">
      <alignment vertical="center" shrinkToFit="1"/>
    </xf>
    <xf numFmtId="0" fontId="4" fillId="0" borderId="0" xfId="4" applyFont="1" applyBorder="1" applyAlignment="1">
      <alignment horizontal="center" vertical="center" shrinkToFit="1"/>
    </xf>
    <xf numFmtId="0" fontId="5" fillId="0" borderId="0" xfId="4" applyFont="1" applyBorder="1">
      <alignment vertical="center"/>
    </xf>
    <xf numFmtId="180" fontId="5" fillId="0" borderId="0" xfId="4" applyNumberFormat="1" applyFont="1" applyBorder="1">
      <alignment vertical="center"/>
    </xf>
    <xf numFmtId="49" fontId="4" fillId="0" borderId="0" xfId="4" applyNumberFormat="1" applyFont="1" applyBorder="1" applyAlignment="1">
      <alignment horizontal="center" vertical="center"/>
    </xf>
    <xf numFmtId="0" fontId="4" fillId="0" borderId="0" xfId="4" applyFont="1" applyBorder="1" applyAlignment="1">
      <alignment horizontal="distributed" vertical="center" justifyLastLine="1"/>
    </xf>
    <xf numFmtId="0" fontId="4" fillId="0" borderId="10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1" xfId="4" applyFont="1" applyBorder="1" applyAlignment="1">
      <alignment horizontal="distributed" vertical="center" justifyLastLine="1"/>
    </xf>
    <xf numFmtId="0" fontId="4" fillId="0" borderId="12" xfId="4" applyFont="1" applyBorder="1" applyAlignment="1">
      <alignment horizontal="distributed" vertical="center" justifyLastLine="1"/>
    </xf>
    <xf numFmtId="3" fontId="4" fillId="0" borderId="0" xfId="6" applyNumberFormat="1" applyFont="1" applyFill="1" applyBorder="1" applyAlignment="1">
      <alignment horizontal="center" vertical="center"/>
    </xf>
    <xf numFmtId="38" fontId="4" fillId="0" borderId="7" xfId="7" applyFont="1" applyFill="1" applyBorder="1" applyAlignment="1">
      <alignment horizontal="right" vertical="center"/>
    </xf>
    <xf numFmtId="0" fontId="4" fillId="0" borderId="6" xfId="4" applyFont="1" applyFill="1" applyBorder="1" applyAlignment="1">
      <alignment horizontal="center" vertical="center"/>
    </xf>
    <xf numFmtId="49" fontId="4" fillId="0" borderId="6" xfId="4" applyNumberFormat="1" applyFont="1" applyFill="1" applyBorder="1" applyAlignment="1">
      <alignment horizontal="left" vertical="center"/>
    </xf>
    <xf numFmtId="38" fontId="4" fillId="0" borderId="5" xfId="7" applyFont="1" applyFill="1" applyBorder="1" applyAlignment="1">
      <alignment horizontal="right" vertical="center"/>
    </xf>
    <xf numFmtId="38" fontId="4" fillId="0" borderId="0" xfId="7" applyFont="1" applyFill="1" applyBorder="1" applyAlignment="1">
      <alignment horizontal="right" vertical="center" justifyLastLine="1"/>
    </xf>
    <xf numFmtId="178" fontId="4" fillId="0" borderId="0" xfId="7" applyNumberFormat="1" applyFont="1" applyFill="1" applyBorder="1" applyAlignment="1">
      <alignment horizontal="right" vertical="center" justifyLastLine="1"/>
    </xf>
    <xf numFmtId="184" fontId="4" fillId="0" borderId="0" xfId="7" applyNumberFormat="1" applyFont="1" applyFill="1" applyBorder="1" applyAlignment="1">
      <alignment horizontal="right" vertical="center" justifyLastLine="1"/>
    </xf>
    <xf numFmtId="41" fontId="4" fillId="0" borderId="0" xfId="7" applyNumberFormat="1" applyFont="1" applyFill="1" applyBorder="1" applyAlignment="1">
      <alignment horizontal="right" vertical="center" justifyLastLine="1"/>
    </xf>
    <xf numFmtId="38" fontId="4" fillId="0" borderId="0" xfId="7" applyFont="1" applyFill="1" applyAlignment="1">
      <alignment horizontal="right" vertical="center"/>
    </xf>
    <xf numFmtId="0" fontId="4" fillId="0" borderId="0" xfId="4" applyFont="1" applyFill="1" applyBorder="1" applyAlignment="1">
      <alignment horizontal="center" vertical="center" justifyLastLine="1"/>
    </xf>
    <xf numFmtId="0" fontId="4" fillId="0" borderId="5" xfId="4" applyFont="1" applyFill="1" applyBorder="1" applyAlignment="1">
      <alignment horizontal="center" vertical="center"/>
    </xf>
    <xf numFmtId="0" fontId="4" fillId="0" borderId="16" xfId="4" applyFont="1" applyFill="1" applyBorder="1" applyAlignment="1">
      <alignment horizontal="center" vertical="center" justifyLastLine="1"/>
    </xf>
    <xf numFmtId="0" fontId="4" fillId="0" borderId="0" xfId="8" applyFont="1" applyFill="1" applyBorder="1" applyAlignment="1">
      <alignment vertical="center"/>
    </xf>
    <xf numFmtId="38" fontId="4" fillId="0" borderId="0" xfId="9" applyFont="1" applyFill="1" applyBorder="1" applyAlignment="1">
      <alignment vertical="center"/>
    </xf>
    <xf numFmtId="3" fontId="4" fillId="0" borderId="0" xfId="8" applyNumberFormat="1" applyFont="1" applyFill="1" applyBorder="1" applyAlignment="1">
      <alignment vertical="center"/>
    </xf>
    <xf numFmtId="49" fontId="4" fillId="0" borderId="0" xfId="8" applyNumberFormat="1" applyFont="1" applyFill="1" applyBorder="1" applyAlignment="1">
      <alignment horizontal="right" vertical="center"/>
    </xf>
    <xf numFmtId="49" fontId="4" fillId="0" borderId="0" xfId="8" applyNumberFormat="1" applyFont="1" applyFill="1" applyBorder="1" applyAlignment="1">
      <alignment vertical="center"/>
    </xf>
    <xf numFmtId="0" fontId="4" fillId="0" borderId="0" xfId="8" applyFont="1" applyFill="1" applyBorder="1" applyAlignment="1">
      <alignment horizontal="center" vertical="center"/>
    </xf>
    <xf numFmtId="180" fontId="4" fillId="0" borderId="0" xfId="8" applyNumberFormat="1" applyFont="1" applyFill="1" applyBorder="1" applyAlignment="1">
      <alignment vertical="center"/>
    </xf>
    <xf numFmtId="180" fontId="4" fillId="0" borderId="0" xfId="8" applyNumberFormat="1" applyFont="1" applyFill="1" applyBorder="1" applyAlignment="1">
      <alignment horizontal="right" vertical="center"/>
    </xf>
    <xf numFmtId="178" fontId="4" fillId="0" borderId="6" xfId="8" applyNumberFormat="1" applyFont="1" applyFill="1" applyBorder="1" applyAlignment="1">
      <alignment vertical="center"/>
    </xf>
    <xf numFmtId="0" fontId="4" fillId="0" borderId="6" xfId="8" applyFont="1" applyFill="1" applyBorder="1" applyAlignment="1">
      <alignment horizontal="left" vertical="center"/>
    </xf>
    <xf numFmtId="0" fontId="4" fillId="0" borderId="9" xfId="8" applyFont="1" applyFill="1" applyBorder="1" applyAlignment="1">
      <alignment horizontal="left" vertical="center"/>
    </xf>
    <xf numFmtId="0" fontId="4" fillId="0" borderId="6" xfId="8" applyFont="1" applyFill="1" applyBorder="1" applyAlignment="1">
      <alignment vertical="center"/>
    </xf>
    <xf numFmtId="178" fontId="4" fillId="0" borderId="0" xfId="8" applyNumberFormat="1" applyFont="1" applyFill="1" applyAlignment="1">
      <alignment horizontal="right" vertical="center"/>
    </xf>
    <xf numFmtId="178" fontId="4" fillId="0" borderId="0" xfId="8" applyNumberFormat="1" applyFont="1" applyFill="1" applyBorder="1" applyAlignment="1">
      <alignment horizontal="right" vertical="center"/>
    </xf>
    <xf numFmtId="0" fontId="4" fillId="0" borderId="0" xfId="8" applyFont="1" applyFill="1" applyBorder="1" applyAlignment="1">
      <alignment horizontal="left" vertical="center"/>
    </xf>
    <xf numFmtId="0" fontId="4" fillId="0" borderId="4" xfId="8" applyFont="1" applyFill="1" applyBorder="1" applyAlignment="1">
      <alignment horizontal="left" vertical="center"/>
    </xf>
    <xf numFmtId="49" fontId="4" fillId="0" borderId="0" xfId="8" applyNumberFormat="1" applyFont="1" applyFill="1" applyBorder="1" applyAlignment="1">
      <alignment horizontal="left" vertical="center"/>
    </xf>
    <xf numFmtId="49" fontId="4" fillId="0" borderId="4" xfId="8" applyNumberFormat="1" applyFont="1" applyFill="1" applyBorder="1" applyAlignment="1">
      <alignment horizontal="left" vertical="center"/>
    </xf>
    <xf numFmtId="0" fontId="4" fillId="0" borderId="0" xfId="8" applyFont="1" applyFill="1" applyBorder="1" applyAlignment="1">
      <alignment horizontal="center" vertical="center"/>
    </xf>
    <xf numFmtId="0" fontId="4" fillId="0" borderId="4" xfId="8" applyFont="1" applyFill="1" applyBorder="1" applyAlignment="1">
      <alignment vertical="center"/>
    </xf>
    <xf numFmtId="178" fontId="8" fillId="0" borderId="0" xfId="8" applyNumberFormat="1" applyFont="1" applyFill="1" applyBorder="1" applyAlignment="1">
      <alignment horizontal="right" vertical="center"/>
    </xf>
    <xf numFmtId="178" fontId="8" fillId="0" borderId="0" xfId="8" applyNumberFormat="1" applyFont="1" applyFill="1" applyBorder="1" applyAlignment="1">
      <alignment vertical="center"/>
    </xf>
    <xf numFmtId="0" fontId="8" fillId="0" borderId="0" xfId="8" applyFont="1" applyFill="1" applyBorder="1" applyAlignment="1">
      <alignment horizontal="center" vertical="center"/>
    </xf>
    <xf numFmtId="0" fontId="8" fillId="0" borderId="4" xfId="8" applyFont="1" applyFill="1" applyBorder="1" applyAlignment="1">
      <alignment horizontal="center" vertical="center"/>
    </xf>
    <xf numFmtId="178" fontId="4" fillId="0" borderId="0" xfId="8" applyNumberFormat="1" applyFont="1" applyFill="1" applyBorder="1" applyAlignment="1">
      <alignment vertical="center"/>
    </xf>
    <xf numFmtId="0" fontId="4" fillId="0" borderId="4" xfId="8" applyFont="1" applyFill="1" applyBorder="1" applyAlignment="1">
      <alignment horizontal="center" vertical="center"/>
    </xf>
    <xf numFmtId="38" fontId="4" fillId="0" borderId="11" xfId="9" applyFont="1" applyFill="1" applyBorder="1" applyAlignment="1">
      <alignment horizontal="center" vertical="center"/>
    </xf>
    <xf numFmtId="0" fontId="4" fillId="0" borderId="12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/>
    </xf>
    <xf numFmtId="56" fontId="4" fillId="0" borderId="0" xfId="8" applyNumberFormat="1" applyFont="1" applyFill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38" fontId="4" fillId="0" borderId="0" xfId="9" applyFont="1" applyFill="1" applyBorder="1" applyAlignment="1">
      <alignment horizontal="right" vertical="center"/>
    </xf>
    <xf numFmtId="184" fontId="13" fillId="0" borderId="6" xfId="8" applyNumberFormat="1" applyFont="1" applyFill="1" applyBorder="1" applyAlignment="1">
      <alignment horizontal="right" vertical="center"/>
    </xf>
    <xf numFmtId="184" fontId="13" fillId="0" borderId="7" xfId="8" applyNumberFormat="1" applyFont="1" applyFill="1" applyBorder="1" applyAlignment="1">
      <alignment horizontal="right" vertical="center"/>
    </xf>
    <xf numFmtId="49" fontId="4" fillId="0" borderId="6" xfId="8" applyNumberFormat="1" applyFont="1" applyFill="1" applyBorder="1" applyAlignment="1">
      <alignment horizontal="left" vertical="center"/>
    </xf>
    <xf numFmtId="184" fontId="13" fillId="0" borderId="0" xfId="8" applyNumberFormat="1" applyFont="1" applyFill="1" applyAlignment="1">
      <alignment horizontal="right" vertical="center"/>
    </xf>
    <xf numFmtId="184" fontId="13" fillId="0" borderId="5" xfId="8" applyNumberFormat="1" applyFont="1" applyFill="1" applyBorder="1" applyAlignment="1">
      <alignment horizontal="right" vertical="center"/>
    </xf>
    <xf numFmtId="49" fontId="4" fillId="0" borderId="0" xfId="8" applyNumberFormat="1" applyFont="1" applyFill="1" applyAlignment="1">
      <alignment horizontal="left" vertical="center"/>
    </xf>
    <xf numFmtId="0" fontId="8" fillId="0" borderId="0" xfId="8" applyFont="1" applyFill="1" applyBorder="1" applyAlignment="1">
      <alignment vertical="center"/>
    </xf>
    <xf numFmtId="184" fontId="11" fillId="0" borderId="0" xfId="8" applyNumberFormat="1" applyFont="1" applyFill="1" applyAlignment="1">
      <alignment horizontal="right" vertical="center"/>
    </xf>
    <xf numFmtId="184" fontId="11" fillId="0" borderId="5" xfId="8" applyNumberFormat="1" applyFont="1" applyFill="1" applyBorder="1" applyAlignment="1">
      <alignment horizontal="right" vertical="center"/>
    </xf>
    <xf numFmtId="184" fontId="4" fillId="0" borderId="0" xfId="8" applyNumberFormat="1" applyFont="1" applyFill="1" applyAlignment="1">
      <alignment horizontal="right" vertical="center"/>
    </xf>
    <xf numFmtId="184" fontId="4" fillId="0" borderId="5" xfId="8" applyNumberFormat="1" applyFont="1" applyFill="1" applyBorder="1" applyAlignment="1">
      <alignment horizontal="right" vertical="center"/>
    </xf>
    <xf numFmtId="0" fontId="5" fillId="0" borderId="0" xfId="8" applyFont="1" applyFill="1" applyBorder="1" applyAlignment="1">
      <alignment vertical="center"/>
    </xf>
    <xf numFmtId="0" fontId="4" fillId="0" borderId="0" xfId="8" applyFont="1" applyFill="1" applyBorder="1" applyAlignment="1">
      <alignment horizontal="left" vertical="center" indent="1"/>
    </xf>
    <xf numFmtId="0" fontId="13" fillId="0" borderId="0" xfId="1" applyFont="1" applyFill="1" applyAlignment="1">
      <alignment vertical="center"/>
    </xf>
    <xf numFmtId="0" fontId="22" fillId="0" borderId="0" xfId="1" applyFont="1" applyFill="1" applyAlignment="1">
      <alignment vertical="center"/>
    </xf>
    <xf numFmtId="178" fontId="5" fillId="0" borderId="0" xfId="1" applyNumberFormat="1" applyFont="1" applyFill="1" applyAlignment="1">
      <alignment vertical="center"/>
    </xf>
    <xf numFmtId="49" fontId="4" fillId="0" borderId="0" xfId="1" applyNumberFormat="1" applyFont="1" applyFill="1" applyBorder="1" applyAlignment="1">
      <alignment horizontal="left" vertical="center"/>
    </xf>
    <xf numFmtId="184" fontId="13" fillId="0" borderId="6" xfId="2" applyNumberFormat="1" applyFont="1" applyFill="1" applyBorder="1" applyAlignment="1">
      <alignment horizontal="right" vertical="center"/>
    </xf>
    <xf numFmtId="184" fontId="13" fillId="0" borderId="7" xfId="2" applyNumberFormat="1" applyFont="1" applyFill="1" applyBorder="1" applyAlignment="1">
      <alignment horizontal="right" vertical="center"/>
    </xf>
    <xf numFmtId="184" fontId="13" fillId="0" borderId="0" xfId="2" applyNumberFormat="1" applyFont="1" applyFill="1" applyBorder="1" applyAlignment="1">
      <alignment horizontal="right" vertical="center"/>
    </xf>
    <xf numFmtId="184" fontId="13" fillId="0" borderId="5" xfId="2" applyNumberFormat="1" applyFont="1" applyFill="1" applyBorder="1" applyAlignment="1">
      <alignment horizontal="right" vertical="center"/>
    </xf>
    <xf numFmtId="49" fontId="4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185" fontId="4" fillId="0" borderId="0" xfId="1" applyNumberFormat="1" applyFont="1" applyFill="1" applyAlignment="1">
      <alignment horizontal="right" vertical="center"/>
    </xf>
    <xf numFmtId="41" fontId="4" fillId="0" borderId="7" xfId="1" applyNumberFormat="1" applyFont="1" applyFill="1" applyBorder="1" applyAlignment="1">
      <alignment horizontal="right" vertical="center"/>
    </xf>
    <xf numFmtId="41" fontId="4" fillId="0" borderId="5" xfId="1" applyNumberFormat="1" applyFont="1" applyFill="1" applyBorder="1" applyAlignment="1">
      <alignment horizontal="right" vertical="center"/>
    </xf>
    <xf numFmtId="41" fontId="8" fillId="0" borderId="5" xfId="1" applyNumberFormat="1" applyFont="1" applyFill="1" applyBorder="1" applyAlignment="1">
      <alignment vertical="center"/>
    </xf>
    <xf numFmtId="183" fontId="5" fillId="0" borderId="0" xfId="1" applyNumberFormat="1" applyFont="1" applyFill="1" applyAlignment="1">
      <alignment vertical="center"/>
    </xf>
    <xf numFmtId="41" fontId="4" fillId="0" borderId="5" xfId="1" applyNumberFormat="1" applyFont="1" applyFill="1" applyBorder="1" applyAlignment="1">
      <alignment vertical="center"/>
    </xf>
    <xf numFmtId="183" fontId="4" fillId="0" borderId="0" xfId="1" applyNumberFormat="1" applyFont="1" applyFill="1" applyAlignment="1">
      <alignment vertical="center"/>
    </xf>
    <xf numFmtId="0" fontId="4" fillId="0" borderId="3" xfId="1" applyFont="1" applyFill="1" applyBorder="1" applyAlignment="1">
      <alignment horizontal="distributed" vertical="center" indent="1"/>
    </xf>
    <xf numFmtId="0" fontId="5" fillId="0" borderId="0" xfId="1" applyFont="1" applyFill="1" applyAlignment="1">
      <alignment horizontal="center" vertical="center"/>
    </xf>
    <xf numFmtId="180" fontId="4" fillId="0" borderId="0" xfId="1" applyNumberFormat="1" applyFont="1" applyFill="1" applyAlignment="1">
      <alignment vertical="center"/>
    </xf>
    <xf numFmtId="38" fontId="4" fillId="0" borderId="0" xfId="1" applyNumberFormat="1" applyFont="1" applyFill="1" applyAlignment="1">
      <alignment vertical="center"/>
    </xf>
    <xf numFmtId="176" fontId="4" fillId="0" borderId="6" xfId="2" applyNumberFormat="1" applyFont="1" applyFill="1" applyBorder="1" applyAlignment="1">
      <alignment horizontal="right" vertical="center" wrapText="1"/>
    </xf>
    <xf numFmtId="176" fontId="4" fillId="0" borderId="7" xfId="2" applyNumberFormat="1" applyFont="1" applyFill="1" applyBorder="1" applyAlignment="1">
      <alignment horizontal="right" vertical="center" wrapText="1"/>
    </xf>
    <xf numFmtId="176" fontId="4" fillId="0" borderId="0" xfId="2" applyNumberFormat="1" applyFont="1" applyFill="1" applyBorder="1" applyAlignment="1">
      <alignment horizontal="right" vertical="center" wrapText="1"/>
    </xf>
    <xf numFmtId="176" fontId="4" fillId="0" borderId="5" xfId="2" applyNumberFormat="1" applyFont="1" applyFill="1" applyBorder="1" applyAlignment="1">
      <alignment horizontal="right" vertical="center" wrapText="1"/>
    </xf>
    <xf numFmtId="38" fontId="4" fillId="0" borderId="0" xfId="2" applyFont="1" applyFill="1" applyAlignment="1">
      <alignment vertical="center"/>
    </xf>
    <xf numFmtId="38" fontId="4" fillId="0" borderId="5" xfId="2" applyFont="1" applyFill="1" applyBorder="1" applyAlignment="1">
      <alignment vertical="center"/>
    </xf>
    <xf numFmtId="38" fontId="8" fillId="0" borderId="0" xfId="2" applyFont="1" applyFill="1" applyAlignment="1">
      <alignment vertical="center"/>
    </xf>
    <xf numFmtId="38" fontId="0" fillId="0" borderId="0" xfId="2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 shrinkToFit="1"/>
    </xf>
    <xf numFmtId="0" fontId="4" fillId="0" borderId="5" xfId="1" applyNumberFormat="1" applyFont="1" applyFill="1" applyBorder="1" applyAlignment="1">
      <alignment horizontal="center" vertical="center" justifyLastLine="1"/>
    </xf>
    <xf numFmtId="0" fontId="4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2" xfId="1" applyNumberFormat="1" applyFont="1" applyFill="1" applyBorder="1" applyAlignment="1">
      <alignment horizontal="center" vertical="center" justifyLastLine="1"/>
    </xf>
    <xf numFmtId="0" fontId="4" fillId="0" borderId="0" xfId="8" applyFont="1" applyFill="1" applyBorder="1">
      <alignment vertical="center"/>
    </xf>
    <xf numFmtId="185" fontId="4" fillId="0" borderId="0" xfId="8" applyNumberFormat="1" applyFont="1" applyFill="1" applyBorder="1" applyAlignment="1">
      <alignment vertical="center"/>
    </xf>
    <xf numFmtId="185" fontId="4" fillId="0" borderId="0" xfId="8" applyNumberFormat="1" applyFont="1" applyFill="1" applyBorder="1" applyAlignment="1">
      <alignment horizontal="right" vertical="center"/>
    </xf>
    <xf numFmtId="184" fontId="4" fillId="0" borderId="6" xfId="8" applyNumberFormat="1" applyFont="1" applyFill="1" applyBorder="1" applyAlignment="1">
      <alignment horizontal="right" vertical="center"/>
    </xf>
    <xf numFmtId="184" fontId="4" fillId="0" borderId="7" xfId="8" applyNumberFormat="1" applyFont="1" applyFill="1" applyBorder="1" applyAlignment="1">
      <alignment horizontal="right" vertical="center"/>
    </xf>
    <xf numFmtId="184" fontId="4" fillId="0" borderId="0" xfId="8" applyNumberFormat="1" applyFont="1" applyFill="1" applyBorder="1" applyAlignment="1">
      <alignment horizontal="right" vertical="center"/>
    </xf>
    <xf numFmtId="55" fontId="4" fillId="0" borderId="0" xfId="8" applyNumberFormat="1" applyFont="1" applyFill="1" applyBorder="1" applyAlignment="1">
      <alignment vertical="center" shrinkToFit="1"/>
    </xf>
    <xf numFmtId="185" fontId="8" fillId="0" borderId="0" xfId="8" applyNumberFormat="1" applyFont="1" applyFill="1" applyBorder="1" applyAlignment="1">
      <alignment vertical="center"/>
    </xf>
    <xf numFmtId="184" fontId="8" fillId="0" borderId="0" xfId="8" applyNumberFormat="1" applyFont="1" applyFill="1" applyAlignment="1">
      <alignment horizontal="right" vertical="center"/>
    </xf>
    <xf numFmtId="185" fontId="5" fillId="0" borderId="0" xfId="8" applyNumberFormat="1" applyFont="1" applyFill="1" applyBorder="1" applyAlignment="1">
      <alignment vertical="center"/>
    </xf>
    <xf numFmtId="0" fontId="4" fillId="0" borderId="12" xfId="8" applyFont="1" applyFill="1" applyBorder="1" applyAlignment="1">
      <alignment horizontal="distributed" vertical="center" justifyLastLine="1"/>
    </xf>
    <xf numFmtId="178" fontId="4" fillId="0" borderId="7" xfId="1" applyNumberFormat="1" applyFont="1" applyFill="1" applyBorder="1" applyAlignment="1">
      <alignment horizontal="right" vertical="center"/>
    </xf>
    <xf numFmtId="185" fontId="4" fillId="0" borderId="5" xfId="1" applyNumberFormat="1" applyFont="1" applyFill="1" applyBorder="1" applyAlignment="1">
      <alignment horizontal="right" vertical="center"/>
    </xf>
    <xf numFmtId="185" fontId="4" fillId="0" borderId="5" xfId="1" applyNumberFormat="1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 justifyLastLine="1"/>
    </xf>
    <xf numFmtId="3" fontId="4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right" vertical="center"/>
    </xf>
    <xf numFmtId="182" fontId="4" fillId="0" borderId="0" xfId="1" applyNumberFormat="1" applyFont="1" applyAlignment="1">
      <alignment vertical="center"/>
    </xf>
    <xf numFmtId="38" fontId="4" fillId="0" borderId="6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182" fontId="5" fillId="0" borderId="0" xfId="1" applyNumberFormat="1" applyFont="1" applyAlignment="1">
      <alignment vertical="center"/>
    </xf>
    <xf numFmtId="38" fontId="4" fillId="0" borderId="0" xfId="2" applyFont="1" applyAlignment="1">
      <alignment vertical="center"/>
    </xf>
    <xf numFmtId="38" fontId="4" fillId="0" borderId="5" xfId="2" applyFont="1" applyBorder="1" applyAlignment="1">
      <alignment vertical="center"/>
    </xf>
    <xf numFmtId="0" fontId="4" fillId="0" borderId="0" xfId="1" applyFont="1" applyBorder="1" applyAlignment="1">
      <alignment horizontal="right" vertical="center" justifyLastLine="1"/>
    </xf>
    <xf numFmtId="0" fontId="4" fillId="0" borderId="5" xfId="1" applyFont="1" applyBorder="1" applyAlignment="1">
      <alignment horizontal="right" vertical="center" justifyLastLine="1"/>
    </xf>
    <xf numFmtId="0" fontId="4" fillId="0" borderId="0" xfId="1" applyFont="1" applyBorder="1" applyAlignment="1">
      <alignment horizontal="distributed" vertical="center" justifyLastLine="1"/>
    </xf>
    <xf numFmtId="0" fontId="4" fillId="0" borderId="11" xfId="1" applyFont="1" applyBorder="1" applyAlignment="1">
      <alignment horizontal="distributed" vertical="center" justifyLastLine="1"/>
    </xf>
    <xf numFmtId="0" fontId="4" fillId="0" borderId="12" xfId="1" applyFont="1" applyBorder="1" applyAlignment="1">
      <alignment horizontal="distributed" vertical="center" justifyLastLine="1"/>
    </xf>
    <xf numFmtId="0" fontId="4" fillId="0" borderId="0" xfId="8" applyFont="1" applyFill="1" applyAlignment="1">
      <alignment vertical="center"/>
    </xf>
    <xf numFmtId="38" fontId="4" fillId="0" borderId="0" xfId="9" applyFont="1" applyFill="1" applyAlignment="1">
      <alignment vertical="center"/>
    </xf>
    <xf numFmtId="178" fontId="4" fillId="0" borderId="0" xfId="8" applyNumberFormat="1" applyFont="1" applyFill="1" applyAlignment="1">
      <alignment vertical="center"/>
    </xf>
    <xf numFmtId="3" fontId="4" fillId="0" borderId="0" xfId="8" applyNumberFormat="1" applyFont="1" applyFill="1" applyAlignment="1">
      <alignment vertical="center"/>
    </xf>
    <xf numFmtId="0" fontId="4" fillId="0" borderId="0" xfId="8" applyNumberFormat="1" applyFont="1" applyFill="1" applyAlignment="1">
      <alignment vertical="center"/>
    </xf>
    <xf numFmtId="0" fontId="4" fillId="0" borderId="0" xfId="8" applyNumberFormat="1" applyFont="1" applyFill="1" applyAlignment="1">
      <alignment horizontal="right" vertical="center"/>
    </xf>
    <xf numFmtId="185" fontId="4" fillId="0" borderId="0" xfId="8" applyNumberFormat="1" applyFont="1" applyFill="1" applyAlignment="1">
      <alignment horizontal="right" vertical="center"/>
    </xf>
    <xf numFmtId="38" fontId="4" fillId="0" borderId="0" xfId="8" applyNumberFormat="1" applyFont="1" applyFill="1" applyAlignment="1">
      <alignment vertical="center"/>
    </xf>
    <xf numFmtId="178" fontId="4" fillId="0" borderId="6" xfId="8" applyNumberFormat="1" applyFont="1" applyFill="1" applyBorder="1" applyAlignment="1">
      <alignment horizontal="right" vertical="center"/>
    </xf>
    <xf numFmtId="178" fontId="4" fillId="0" borderId="6" xfId="9" applyNumberFormat="1" applyFont="1" applyFill="1" applyBorder="1" applyAlignment="1">
      <alignment horizontal="right" vertical="center"/>
    </xf>
    <xf numFmtId="178" fontId="4" fillId="0" borderId="7" xfId="8" applyNumberFormat="1" applyFont="1" applyFill="1" applyBorder="1" applyAlignment="1">
      <alignment horizontal="right" vertical="center"/>
    </xf>
    <xf numFmtId="178" fontId="4" fillId="0" borderId="0" xfId="9" applyNumberFormat="1" applyFont="1" applyFill="1" applyBorder="1" applyAlignment="1">
      <alignment horizontal="right" vertical="center"/>
    </xf>
    <xf numFmtId="178" fontId="4" fillId="0" borderId="0" xfId="9" applyNumberFormat="1" applyFont="1" applyFill="1" applyAlignment="1">
      <alignment horizontal="right" vertical="center"/>
    </xf>
    <xf numFmtId="178" fontId="4" fillId="0" borderId="5" xfId="8" applyNumberFormat="1" applyFont="1" applyFill="1" applyBorder="1" applyAlignment="1">
      <alignment horizontal="right" vertical="center"/>
    </xf>
    <xf numFmtId="0" fontId="5" fillId="0" borderId="0" xfId="8" applyFont="1" applyFill="1" applyAlignment="1">
      <alignment vertical="center"/>
    </xf>
    <xf numFmtId="178" fontId="5" fillId="0" borderId="0" xfId="8" applyNumberFormat="1" applyFont="1" applyFill="1" applyAlignment="1">
      <alignment vertical="center"/>
    </xf>
    <xf numFmtId="178" fontId="8" fillId="0" borderId="0" xfId="9" applyNumberFormat="1" applyFont="1" applyFill="1" applyBorder="1" applyAlignment="1">
      <alignment horizontal="right" vertical="center"/>
    </xf>
    <xf numFmtId="178" fontId="8" fillId="0" borderId="5" xfId="9" applyNumberFormat="1" applyFont="1" applyFill="1" applyBorder="1" applyAlignment="1">
      <alignment horizontal="right" vertical="center"/>
    </xf>
    <xf numFmtId="178" fontId="4" fillId="0" borderId="5" xfId="9" applyNumberFormat="1" applyFont="1" applyFill="1" applyBorder="1" applyAlignment="1">
      <alignment horizontal="right" vertical="center"/>
    </xf>
    <xf numFmtId="0" fontId="4" fillId="0" borderId="2" xfId="8" applyFont="1" applyFill="1" applyBorder="1" applyAlignment="1">
      <alignment horizontal="center" vertical="center" justifyLastLine="1"/>
    </xf>
    <xf numFmtId="0" fontId="4" fillId="0" borderId="0" xfId="8" applyFont="1" applyFill="1" applyAlignment="1">
      <alignment horizontal="center" vertical="center"/>
    </xf>
    <xf numFmtId="0" fontId="4" fillId="0" borderId="0" xfId="8" applyFont="1" applyFill="1" applyAlignment="1">
      <alignment horizontal="left" vertical="center"/>
    </xf>
    <xf numFmtId="178" fontId="4" fillId="0" borderId="0" xfId="8" applyNumberFormat="1" applyFont="1" applyFill="1" applyAlignment="1">
      <alignment horizontal="left" vertical="center"/>
    </xf>
    <xf numFmtId="186" fontId="4" fillId="0" borderId="0" xfId="8" applyNumberFormat="1" applyFont="1" applyFill="1" applyAlignment="1">
      <alignment vertical="center"/>
    </xf>
    <xf numFmtId="49" fontId="4" fillId="0" borderId="0" xfId="8" applyNumberFormat="1" applyFont="1" applyFill="1" applyAlignment="1">
      <alignment horizontal="center" vertical="center"/>
    </xf>
    <xf numFmtId="178" fontId="8" fillId="0" borderId="0" xfId="8" applyNumberFormat="1" applyFont="1" applyFill="1" applyAlignment="1">
      <alignment horizontal="right" vertical="center"/>
    </xf>
    <xf numFmtId="178" fontId="8" fillId="0" borderId="5" xfId="8" applyNumberFormat="1" applyFont="1" applyFill="1" applyBorder="1" applyAlignment="1">
      <alignment horizontal="right" vertical="center"/>
    </xf>
    <xf numFmtId="0" fontId="4" fillId="0" borderId="11" xfId="8" applyFont="1" applyFill="1" applyBorder="1" applyAlignment="1">
      <alignment horizontal="center" vertical="center"/>
    </xf>
    <xf numFmtId="38" fontId="13" fillId="0" borderId="5" xfId="2" applyFont="1" applyBorder="1" applyAlignment="1">
      <alignment vertical="center"/>
    </xf>
    <xf numFmtId="38" fontId="13" fillId="0" borderId="0" xfId="2" applyFont="1" applyAlignment="1">
      <alignment vertical="center"/>
    </xf>
    <xf numFmtId="38" fontId="13" fillId="0" borderId="0" xfId="2" applyFont="1" applyAlignment="1">
      <alignment horizontal="right" vertical="center"/>
    </xf>
    <xf numFmtId="38" fontId="13" fillId="0" borderId="11" xfId="3" applyFont="1" applyBorder="1" applyAlignment="1">
      <alignment horizontal="center" vertical="center"/>
    </xf>
    <xf numFmtId="178" fontId="13" fillId="0" borderId="0" xfId="3" applyNumberFormat="1" applyFont="1" applyBorder="1" applyAlignment="1">
      <alignment horizontal="right" vertical="center"/>
    </xf>
    <xf numFmtId="177" fontId="13" fillId="0" borderId="0" xfId="3" applyNumberFormat="1" applyFont="1" applyAlignment="1">
      <alignment vertical="center"/>
    </xf>
    <xf numFmtId="180" fontId="5" fillId="0" borderId="0" xfId="1" applyNumberFormat="1" applyFont="1" applyAlignment="1">
      <alignment vertical="center"/>
    </xf>
    <xf numFmtId="177" fontId="13" fillId="0" borderId="0" xfId="3" applyNumberFormat="1" applyFont="1" applyFill="1" applyBorder="1" applyAlignment="1">
      <alignment vertical="center"/>
    </xf>
    <xf numFmtId="177" fontId="13" fillId="0" borderId="0" xfId="3" applyNumberFormat="1" applyFont="1" applyFill="1" applyAlignment="1">
      <alignment vertical="center"/>
    </xf>
    <xf numFmtId="0" fontId="5" fillId="0" borderId="4" xfId="1" applyFont="1" applyBorder="1" applyAlignment="1">
      <alignment horizontal="center" vertical="center"/>
    </xf>
    <xf numFmtId="178" fontId="5" fillId="0" borderId="0" xfId="3" applyNumberFormat="1" applyFont="1" applyFill="1" applyBorder="1" applyAlignment="1">
      <alignment horizontal="right" vertical="center"/>
    </xf>
    <xf numFmtId="177" fontId="5" fillId="0" borderId="0" xfId="3" applyNumberFormat="1" applyFont="1" applyFill="1" applyBorder="1" applyAlignment="1">
      <alignment vertical="center"/>
    </xf>
    <xf numFmtId="177" fontId="5" fillId="0" borderId="0" xfId="3" applyNumberFormat="1" applyFont="1" applyFill="1" applyAlignment="1">
      <alignment vertical="center"/>
    </xf>
    <xf numFmtId="0" fontId="13" fillId="0" borderId="4" xfId="4" applyFont="1" applyBorder="1" applyAlignment="1">
      <alignment horizontal="left" vertical="center"/>
    </xf>
    <xf numFmtId="49" fontId="13" fillId="0" borderId="4" xfId="4" applyNumberFormat="1" applyFont="1" applyBorder="1" applyAlignment="1">
      <alignment horizontal="left" vertical="center"/>
    </xf>
    <xf numFmtId="0" fontId="13" fillId="0" borderId="4" xfId="4" applyNumberFormat="1" applyFont="1" applyBorder="1" applyAlignment="1">
      <alignment horizontal="left" vertical="center"/>
    </xf>
    <xf numFmtId="49" fontId="13" fillId="0" borderId="9" xfId="4" applyNumberFormat="1" applyFont="1" applyBorder="1" applyAlignment="1">
      <alignment horizontal="left" vertical="center"/>
    </xf>
    <xf numFmtId="49" fontId="13" fillId="0" borderId="0" xfId="4" applyNumberFormat="1" applyFont="1" applyBorder="1" applyAlignment="1">
      <alignment horizontal="left" vertical="center"/>
    </xf>
    <xf numFmtId="38" fontId="13" fillId="0" borderId="0" xfId="3" applyFont="1" applyAlignment="1">
      <alignment horizontal="right" vertical="center"/>
    </xf>
    <xf numFmtId="38" fontId="13" fillId="0" borderId="0" xfId="3" applyFont="1" applyAlignment="1">
      <alignment vertical="center"/>
    </xf>
    <xf numFmtId="3" fontId="5" fillId="0" borderId="5" xfId="1" applyNumberFormat="1" applyFont="1" applyFill="1" applyBorder="1" applyAlignment="1">
      <alignment vertical="center"/>
    </xf>
    <xf numFmtId="3" fontId="5" fillId="0" borderId="0" xfId="1" applyNumberFormat="1" applyFont="1" applyFill="1" applyAlignment="1">
      <alignment vertical="center"/>
    </xf>
    <xf numFmtId="3" fontId="4" fillId="0" borderId="5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Alignment="1">
      <alignment horizontal="right" vertical="center"/>
    </xf>
    <xf numFmtId="38" fontId="13" fillId="0" borderId="5" xfId="2" applyFont="1" applyFill="1" applyBorder="1" applyAlignment="1">
      <alignment horizontal="right" vertical="center"/>
    </xf>
    <xf numFmtId="38" fontId="13" fillId="0" borderId="0" xfId="2" applyFont="1" applyFill="1" applyBorder="1" applyAlignment="1">
      <alignment horizontal="right" vertical="center"/>
    </xf>
    <xf numFmtId="38" fontId="13" fillId="0" borderId="0" xfId="2" applyFont="1" applyFill="1" applyBorder="1" applyAlignment="1" applyProtection="1">
      <alignment horizontal="right" vertical="center"/>
      <protection locked="0"/>
    </xf>
    <xf numFmtId="38" fontId="13" fillId="0" borderId="0" xfId="2" applyFont="1" applyFill="1" applyBorder="1" applyAlignment="1" applyProtection="1">
      <alignment vertical="center"/>
      <protection locked="0"/>
    </xf>
    <xf numFmtId="38" fontId="13" fillId="0" borderId="0" xfId="2" applyFont="1" applyFill="1" applyBorder="1" applyAlignment="1">
      <alignment vertical="center"/>
    </xf>
    <xf numFmtId="38" fontId="13" fillId="0" borderId="7" xfId="2" applyFont="1" applyFill="1" applyBorder="1" applyAlignment="1">
      <alignment vertical="center"/>
    </xf>
    <xf numFmtId="176" fontId="13" fillId="0" borderId="6" xfId="2" applyNumberFormat="1" applyFont="1" applyFill="1" applyBorder="1" applyAlignment="1">
      <alignment vertical="center"/>
    </xf>
    <xf numFmtId="38" fontId="13" fillId="0" borderId="6" xfId="2" applyFont="1" applyFill="1" applyBorder="1" applyAlignment="1">
      <alignment vertical="center"/>
    </xf>
    <xf numFmtId="0" fontId="5" fillId="0" borderId="0" xfId="4" applyFont="1" applyFill="1" applyBorder="1" applyAlignment="1">
      <alignment horizontal="center" vertical="center"/>
    </xf>
    <xf numFmtId="38" fontId="5" fillId="0" borderId="5" xfId="7" applyFont="1" applyFill="1" applyBorder="1" applyAlignment="1">
      <alignment horizontal="right" vertical="center"/>
    </xf>
    <xf numFmtId="38" fontId="5" fillId="0" borderId="0" xfId="7" applyFont="1" applyFill="1" applyBorder="1" applyAlignment="1">
      <alignment horizontal="right" vertical="center"/>
    </xf>
    <xf numFmtId="38" fontId="5" fillId="0" borderId="0" xfId="7" applyFont="1" applyFill="1" applyBorder="1" applyAlignment="1">
      <alignment horizontal="right" vertical="center" justifyLastLine="1"/>
    </xf>
    <xf numFmtId="38" fontId="5" fillId="0" borderId="0" xfId="7" applyFont="1" applyFill="1" applyAlignment="1">
      <alignment horizontal="right" vertical="center"/>
    </xf>
    <xf numFmtId="0" fontId="4" fillId="0" borderId="6" xfId="6" applyFont="1" applyFill="1" applyBorder="1" applyAlignment="1">
      <alignment horizontal="center"/>
    </xf>
    <xf numFmtId="0" fontId="5" fillId="0" borderId="4" xfId="4" applyFont="1" applyFill="1" applyBorder="1">
      <alignment vertical="center"/>
    </xf>
    <xf numFmtId="184" fontId="5" fillId="0" borderId="5" xfId="6" applyNumberFormat="1" applyFont="1" applyFill="1" applyBorder="1" applyAlignment="1">
      <alignment horizontal="right" vertical="center"/>
    </xf>
    <xf numFmtId="184" fontId="5" fillId="0" borderId="0" xfId="6" applyNumberFormat="1" applyFont="1" applyFill="1" applyBorder="1" applyAlignment="1">
      <alignment horizontal="right" vertical="center"/>
    </xf>
    <xf numFmtId="49" fontId="5" fillId="0" borderId="6" xfId="1" applyNumberFormat="1" applyFont="1" applyBorder="1" applyAlignment="1">
      <alignment horizontal="center" vertical="center"/>
    </xf>
    <xf numFmtId="49" fontId="16" fillId="0" borderId="7" xfId="1" applyNumberFormat="1" applyFont="1" applyFill="1" applyBorder="1" applyAlignment="1">
      <alignment horizontal="center" vertical="center"/>
    </xf>
    <xf numFmtId="38" fontId="16" fillId="0" borderId="6" xfId="3" applyFont="1" applyFill="1" applyBorder="1" applyAlignment="1">
      <alignment vertical="center"/>
    </xf>
    <xf numFmtId="0" fontId="16" fillId="0" borderId="5" xfId="1" applyFont="1" applyFill="1" applyBorder="1" applyAlignment="1">
      <alignment horizontal="center" vertical="center"/>
    </xf>
    <xf numFmtId="38" fontId="16" fillId="0" borderId="0" xfId="3" applyFont="1" applyFill="1" applyBorder="1" applyAlignment="1">
      <alignment vertical="center"/>
    </xf>
    <xf numFmtId="0" fontId="23" fillId="0" borderId="0" xfId="1" applyFont="1" applyAlignment="1">
      <alignment vertical="center"/>
    </xf>
    <xf numFmtId="38" fontId="13" fillId="0" borderId="5" xfId="3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38" fontId="5" fillId="0" borderId="5" xfId="3" applyFont="1" applyFill="1" applyBorder="1" applyAlignment="1">
      <alignment vertical="center"/>
    </xf>
    <xf numFmtId="38" fontId="5" fillId="0" borderId="0" xfId="3" applyFont="1" applyFill="1" applyBorder="1" applyAlignment="1">
      <alignment vertical="center"/>
    </xf>
    <xf numFmtId="183" fontId="13" fillId="0" borderId="0" xfId="3" applyNumberFormat="1" applyFont="1" applyBorder="1" applyAlignment="1">
      <alignment vertical="center"/>
    </xf>
    <xf numFmtId="38" fontId="13" fillId="0" borderId="0" xfId="3" applyFont="1" applyBorder="1" applyAlignment="1">
      <alignment horizontal="distributed" vertical="center"/>
    </xf>
    <xf numFmtId="38" fontId="13" fillId="0" borderId="6" xfId="3" applyFont="1" applyBorder="1" applyAlignment="1">
      <alignment horizontal="distributed" vertical="center"/>
    </xf>
    <xf numFmtId="176" fontId="5" fillId="0" borderId="0" xfId="3" applyNumberFormat="1" applyFont="1" applyFill="1" applyBorder="1" applyAlignment="1">
      <alignment vertical="center"/>
    </xf>
    <xf numFmtId="49" fontId="5" fillId="0" borderId="0" xfId="3" applyNumberFormat="1" applyFont="1" applyFill="1" applyBorder="1" applyAlignment="1">
      <alignment horizontal="center" vertical="center"/>
    </xf>
    <xf numFmtId="0" fontId="4" fillId="0" borderId="0" xfId="1" applyFont="1" applyBorder="1"/>
    <xf numFmtId="0" fontId="13" fillId="0" borderId="0" xfId="5" applyFont="1" applyFill="1" applyBorder="1" applyAlignment="1">
      <alignment vertical="center"/>
    </xf>
    <xf numFmtId="3" fontId="5" fillId="0" borderId="7" xfId="1" applyNumberFormat="1" applyFont="1" applyFill="1" applyBorder="1" applyAlignment="1">
      <alignment horizontal="right" vertical="center"/>
    </xf>
    <xf numFmtId="3" fontId="5" fillId="0" borderId="6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49" fontId="5" fillId="0" borderId="0" xfId="1" applyNumberFormat="1" applyFont="1" applyBorder="1" applyAlignment="1">
      <alignment horizontal="center" vertical="center"/>
    </xf>
    <xf numFmtId="3" fontId="16" fillId="0" borderId="0" xfId="1" applyNumberFormat="1" applyFont="1" applyBorder="1" applyAlignment="1">
      <alignment horizontal="right" vertical="center"/>
    </xf>
    <xf numFmtId="38" fontId="13" fillId="0" borderId="5" xfId="2" applyFont="1" applyFill="1" applyBorder="1" applyAlignment="1">
      <alignment vertical="center"/>
    </xf>
    <xf numFmtId="38" fontId="13" fillId="0" borderId="0" xfId="2" applyFont="1" applyFill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0" xfId="2" applyFont="1" applyFill="1" applyAlignment="1">
      <alignment vertical="center"/>
    </xf>
    <xf numFmtId="184" fontId="16" fillId="0" borderId="0" xfId="2" applyNumberFormat="1" applyFont="1" applyFill="1" applyBorder="1" applyAlignment="1">
      <alignment horizontal="right" vertical="center"/>
    </xf>
    <xf numFmtId="0" fontId="24" fillId="0" borderId="0" xfId="1" applyFont="1" applyFill="1" applyAlignment="1">
      <alignment vertical="center"/>
    </xf>
    <xf numFmtId="0" fontId="4" fillId="0" borderId="0" xfId="1" applyAlignment="1">
      <alignment vertical="center"/>
    </xf>
    <xf numFmtId="0" fontId="4" fillId="0" borderId="0" xfId="1" applyAlignment="1">
      <alignment horizontal="left" vertical="center"/>
    </xf>
    <xf numFmtId="178" fontId="4" fillId="0" borderId="0" xfId="1" applyNumberFormat="1" applyAlignment="1">
      <alignment vertical="center"/>
    </xf>
    <xf numFmtId="0" fontId="4" fillId="0" borderId="0" xfId="1" applyAlignment="1">
      <alignment horizontal="right" vertical="center"/>
    </xf>
    <xf numFmtId="183" fontId="4" fillId="0" borderId="0" xfId="1" applyNumberFormat="1" applyAlignment="1">
      <alignment vertical="center"/>
    </xf>
    <xf numFmtId="184" fontId="13" fillId="0" borderId="6" xfId="1" applyNumberFormat="1" applyFont="1" applyFill="1" applyBorder="1" applyAlignment="1">
      <alignment horizontal="right" vertical="center"/>
    </xf>
    <xf numFmtId="184" fontId="13" fillId="0" borderId="7" xfId="1" applyNumberFormat="1" applyFont="1" applyFill="1" applyBorder="1" applyAlignment="1">
      <alignment horizontal="right" vertical="center"/>
    </xf>
    <xf numFmtId="49" fontId="4" fillId="0" borderId="9" xfId="1" applyNumberFormat="1" applyBorder="1" applyAlignment="1">
      <alignment horizontal="left" vertical="center"/>
    </xf>
    <xf numFmtId="0" fontId="4" fillId="0" borderId="6" xfId="1" applyBorder="1" applyAlignment="1">
      <alignment vertical="center"/>
    </xf>
    <xf numFmtId="184" fontId="13" fillId="0" borderId="0" xfId="1" applyNumberFormat="1" applyFont="1" applyFill="1" applyAlignment="1">
      <alignment horizontal="right" vertical="center"/>
    </xf>
    <xf numFmtId="49" fontId="4" fillId="0" borderId="4" xfId="1" applyNumberFormat="1" applyBorder="1" applyAlignment="1">
      <alignment horizontal="left" vertical="center"/>
    </xf>
    <xf numFmtId="0" fontId="4" fillId="0" borderId="0" xfId="1" applyAlignment="1">
      <alignment horizontal="center" vertical="center"/>
    </xf>
    <xf numFmtId="178" fontId="16" fillId="0" borderId="0" xfId="1" applyNumberFormat="1" applyFont="1" applyFill="1" applyAlignment="1">
      <alignment vertical="center"/>
    </xf>
    <xf numFmtId="178" fontId="16" fillId="0" borderId="5" xfId="1" applyNumberFormat="1" applyFont="1" applyFill="1" applyBorder="1" applyAlignment="1">
      <alignment vertical="center"/>
    </xf>
    <xf numFmtId="183" fontId="5" fillId="0" borderId="0" xfId="1" applyNumberFormat="1" applyFont="1" applyAlignment="1">
      <alignment vertical="center"/>
    </xf>
    <xf numFmtId="0" fontId="16" fillId="0" borderId="0" xfId="1" applyFont="1" applyFill="1" applyAlignment="1">
      <alignment vertical="center"/>
    </xf>
    <xf numFmtId="178" fontId="16" fillId="0" borderId="0" xfId="1" applyNumberFormat="1" applyFont="1" applyFill="1" applyAlignment="1">
      <alignment horizontal="right" vertical="center"/>
    </xf>
    <xf numFmtId="183" fontId="8" fillId="0" borderId="0" xfId="1" applyNumberFormat="1" applyFont="1" applyAlignment="1">
      <alignment vertical="center"/>
    </xf>
    <xf numFmtId="184" fontId="11" fillId="0" borderId="0" xfId="1" applyNumberFormat="1" applyFont="1" applyFill="1" applyAlignment="1">
      <alignment horizontal="right" vertical="center"/>
    </xf>
    <xf numFmtId="184" fontId="11" fillId="0" borderId="5" xfId="1" applyNumberFormat="1" applyFont="1" applyFill="1" applyBorder="1" applyAlignment="1">
      <alignment horizontal="right" vertical="center"/>
    </xf>
    <xf numFmtId="184" fontId="4" fillId="0" borderId="0" xfId="1" applyNumberFormat="1" applyAlignment="1">
      <alignment horizontal="right" vertical="center"/>
    </xf>
    <xf numFmtId="184" fontId="4" fillId="0" borderId="0" xfId="1" applyNumberFormat="1" applyFont="1" applyAlignment="1">
      <alignment horizontal="right" vertical="center"/>
    </xf>
    <xf numFmtId="0" fontId="4" fillId="0" borderId="0" xfId="1" applyAlignment="1">
      <alignment horizontal="right" vertical="center" wrapText="1"/>
    </xf>
    <xf numFmtId="0" fontId="4" fillId="0" borderId="0" xfId="1" applyAlignment="1">
      <alignment horizontal="right" vertical="center" justifyLastLine="1"/>
    </xf>
    <xf numFmtId="0" fontId="4" fillId="0" borderId="10" xfId="1" applyBorder="1" applyAlignment="1">
      <alignment horizontal="right" vertical="center" justifyLastLine="1"/>
    </xf>
    <xf numFmtId="0" fontId="4" fillId="0" borderId="0" xfId="1" applyAlignment="1">
      <alignment horizontal="distributed" vertical="center" justifyLastLine="1"/>
    </xf>
    <xf numFmtId="0" fontId="4" fillId="0" borderId="12" xfId="1" applyBorder="1" applyAlignment="1">
      <alignment horizontal="center" vertical="center"/>
    </xf>
    <xf numFmtId="184" fontId="4" fillId="0" borderId="0" xfId="1" applyNumberFormat="1" applyFont="1" applyFill="1" applyAlignment="1">
      <alignment vertical="center"/>
    </xf>
    <xf numFmtId="183" fontId="26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 shrinkToFit="1"/>
    </xf>
    <xf numFmtId="184" fontId="13" fillId="0" borderId="6" xfId="1" applyNumberFormat="1" applyFont="1" applyFill="1" applyBorder="1" applyAlignment="1">
      <alignment vertical="center"/>
    </xf>
    <xf numFmtId="187" fontId="13" fillId="0" borderId="6" xfId="1" applyNumberFormat="1" applyFont="1" applyFill="1" applyBorder="1" applyAlignment="1">
      <alignment vertical="center"/>
    </xf>
    <xf numFmtId="184" fontId="13" fillId="0" borderId="7" xfId="1" applyNumberFormat="1" applyFont="1" applyFill="1" applyBorder="1" applyAlignment="1">
      <alignment vertical="center"/>
    </xf>
    <xf numFmtId="49" fontId="4" fillId="0" borderId="6" xfId="1" applyNumberFormat="1" applyFont="1" applyFill="1" applyBorder="1" applyAlignment="1">
      <alignment horizontal="left" vertical="center" shrinkToFit="1"/>
    </xf>
    <xf numFmtId="184" fontId="13" fillId="0" borderId="0" xfId="1" applyNumberFormat="1" applyFont="1" applyFill="1" applyBorder="1" applyAlignment="1">
      <alignment horizontal="right" vertical="center"/>
    </xf>
    <xf numFmtId="184" fontId="13" fillId="0" borderId="0" xfId="1" applyNumberFormat="1" applyFont="1" applyFill="1" applyBorder="1" applyAlignment="1">
      <alignment vertical="center"/>
    </xf>
    <xf numFmtId="187" fontId="13" fillId="0" borderId="0" xfId="1" applyNumberFormat="1" applyFont="1" applyFill="1" applyBorder="1" applyAlignment="1">
      <alignment vertical="center"/>
    </xf>
    <xf numFmtId="184" fontId="13" fillId="0" borderId="5" xfId="1" applyNumberFormat="1" applyFont="1" applyFill="1" applyBorder="1" applyAlignment="1">
      <alignment vertical="center"/>
    </xf>
    <xf numFmtId="49" fontId="4" fillId="0" borderId="0" xfId="1" applyNumberFormat="1" applyFont="1" applyFill="1" applyAlignment="1">
      <alignment horizontal="left" vertical="center" shrinkToFit="1"/>
    </xf>
    <xf numFmtId="187" fontId="13" fillId="0" borderId="0" xfId="1" applyNumberFormat="1" applyFont="1" applyFill="1" applyBorder="1" applyAlignment="1">
      <alignment horizontal="right" vertical="center"/>
    </xf>
    <xf numFmtId="183" fontId="13" fillId="0" borderId="0" xfId="1" applyNumberFormat="1" applyFont="1" applyFill="1" applyAlignment="1">
      <alignment vertical="center"/>
    </xf>
    <xf numFmtId="183" fontId="13" fillId="0" borderId="5" xfId="1" applyNumberFormat="1" applyFont="1" applyFill="1" applyBorder="1" applyAlignment="1">
      <alignment vertical="center"/>
    </xf>
    <xf numFmtId="38" fontId="19" fillId="0" borderId="0" xfId="2" applyFont="1" applyFill="1" applyAlignment="1">
      <alignment vertical="center"/>
    </xf>
    <xf numFmtId="184" fontId="11" fillId="0" borderId="0" xfId="2" applyNumberFormat="1" applyFont="1" applyFill="1" applyAlignment="1">
      <alignment vertical="center"/>
    </xf>
    <xf numFmtId="187" fontId="11" fillId="0" borderId="0" xfId="2" applyNumberFormat="1" applyFont="1" applyFill="1" applyAlignment="1">
      <alignment vertical="center"/>
    </xf>
    <xf numFmtId="184" fontId="4" fillId="0" borderId="0" xfId="2" applyNumberFormat="1" applyFont="1" applyFill="1" applyAlignment="1">
      <alignment vertical="center"/>
    </xf>
    <xf numFmtId="187" fontId="4" fillId="0" borderId="0" xfId="2" applyNumberFormat="1" applyFont="1" applyFill="1" applyAlignment="1">
      <alignment vertical="center"/>
    </xf>
    <xf numFmtId="187" fontId="4" fillId="0" borderId="0" xfId="1" applyNumberFormat="1" applyFont="1" applyFill="1" applyAlignment="1">
      <alignment vertical="center"/>
    </xf>
    <xf numFmtId="183" fontId="4" fillId="0" borderId="5" xfId="1" applyNumberFormat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shrinkToFit="1"/>
    </xf>
    <xf numFmtId="179" fontId="4" fillId="0" borderId="0" xfId="1" applyNumberFormat="1" applyFont="1" applyFill="1" applyAlignment="1">
      <alignment vertical="center"/>
    </xf>
    <xf numFmtId="178" fontId="4" fillId="0" borderId="6" xfId="1" applyNumberFormat="1" applyFont="1" applyFill="1" applyBorder="1" applyAlignment="1">
      <alignment vertical="center"/>
    </xf>
    <xf numFmtId="178" fontId="4" fillId="0" borderId="6" xfId="3" applyNumberFormat="1" applyFont="1" applyFill="1" applyBorder="1" applyAlignment="1">
      <alignment vertical="center"/>
    </xf>
    <xf numFmtId="188" fontId="4" fillId="0" borderId="6" xfId="1" applyNumberFormat="1" applyFont="1" applyFill="1" applyBorder="1" applyAlignment="1">
      <alignment vertical="center"/>
    </xf>
    <xf numFmtId="178" fontId="4" fillId="0" borderId="7" xfId="3" applyNumberFormat="1" applyFont="1" applyFill="1" applyBorder="1" applyAlignment="1">
      <alignment vertical="center"/>
    </xf>
    <xf numFmtId="178" fontId="4" fillId="0" borderId="0" xfId="1" applyNumberFormat="1" applyFont="1" applyFill="1" applyAlignment="1">
      <alignment vertical="center"/>
    </xf>
    <xf numFmtId="178" fontId="4" fillId="0" borderId="0" xfId="3" applyNumberFormat="1" applyFont="1" applyFill="1" applyAlignment="1">
      <alignment vertical="center"/>
    </xf>
    <xf numFmtId="188" fontId="4" fillId="0" borderId="0" xfId="1" applyNumberFormat="1" applyFont="1" applyFill="1" applyAlignment="1">
      <alignment vertical="center"/>
    </xf>
    <xf numFmtId="178" fontId="4" fillId="0" borderId="5" xfId="3" applyNumberFormat="1" applyFont="1" applyFill="1" applyBorder="1" applyAlignment="1">
      <alignment vertical="center"/>
    </xf>
    <xf numFmtId="178" fontId="4" fillId="0" borderId="0" xfId="1" applyNumberFormat="1" applyFont="1" applyFill="1" applyAlignment="1">
      <alignment horizontal="right" vertical="center"/>
    </xf>
    <xf numFmtId="188" fontId="4" fillId="0" borderId="0" xfId="1" applyNumberFormat="1" applyFont="1" applyFill="1" applyAlignment="1">
      <alignment horizontal="right" vertical="center"/>
    </xf>
    <xf numFmtId="178" fontId="4" fillId="0" borderId="5" xfId="1" applyNumberFormat="1" applyFont="1" applyFill="1" applyBorder="1" applyAlignment="1">
      <alignment horizontal="right" vertical="center"/>
    </xf>
    <xf numFmtId="178" fontId="4" fillId="0" borderId="0" xfId="1" applyNumberFormat="1" applyFont="1" applyFill="1" applyBorder="1" applyAlignment="1">
      <alignment vertical="center"/>
    </xf>
    <xf numFmtId="178" fontId="4" fillId="0" borderId="5" xfId="1" applyNumberFormat="1" applyFont="1" applyFill="1" applyBorder="1" applyAlignment="1">
      <alignment vertical="center"/>
    </xf>
    <xf numFmtId="38" fontId="5" fillId="0" borderId="0" xfId="3" applyFont="1" applyFill="1" applyAlignment="1">
      <alignment vertical="center"/>
    </xf>
    <xf numFmtId="178" fontId="8" fillId="0" borderId="0" xfId="3" applyNumberFormat="1" applyFont="1" applyFill="1" applyAlignment="1">
      <alignment vertical="center"/>
    </xf>
    <xf numFmtId="188" fontId="4" fillId="0" borderId="0" xfId="3" applyNumberFormat="1" applyFont="1" applyFill="1" applyAlignment="1">
      <alignment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 shrinkToFit="1"/>
    </xf>
    <xf numFmtId="184" fontId="4" fillId="0" borderId="6" xfId="3" applyNumberFormat="1" applyFont="1" applyFill="1" applyBorder="1" applyAlignment="1">
      <alignment horizontal="right" vertical="center"/>
    </xf>
    <xf numFmtId="184" fontId="4" fillId="0" borderId="7" xfId="3" applyNumberFormat="1" applyFont="1" applyFill="1" applyBorder="1" applyAlignment="1">
      <alignment horizontal="right" vertical="center"/>
    </xf>
    <xf numFmtId="184" fontId="4" fillId="0" borderId="0" xfId="3" applyNumberFormat="1" applyFont="1" applyFill="1" applyBorder="1" applyAlignment="1">
      <alignment horizontal="right" vertical="center"/>
    </xf>
    <xf numFmtId="188" fontId="4" fillId="0" borderId="0" xfId="1" applyNumberFormat="1" applyFont="1" applyFill="1" applyBorder="1" applyAlignment="1">
      <alignment vertical="center"/>
    </xf>
    <xf numFmtId="184" fontId="4" fillId="0" borderId="5" xfId="3" applyNumberFormat="1" applyFont="1" applyFill="1" applyBorder="1" applyAlignment="1">
      <alignment horizontal="right" vertical="center"/>
    </xf>
    <xf numFmtId="38" fontId="8" fillId="0" borderId="0" xfId="3" applyFont="1" applyFill="1" applyAlignment="1">
      <alignment vertical="center"/>
    </xf>
    <xf numFmtId="0" fontId="4" fillId="0" borderId="16" xfId="1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vertical="center"/>
    </xf>
    <xf numFmtId="179" fontId="4" fillId="0" borderId="8" xfId="8" applyNumberFormat="1" applyFont="1" applyFill="1" applyBorder="1" applyAlignment="1">
      <alignment vertical="center"/>
    </xf>
    <xf numFmtId="179" fontId="4" fillId="0" borderId="8" xfId="8" applyNumberFormat="1" applyFont="1" applyFill="1" applyBorder="1" applyAlignment="1">
      <alignment horizontal="right" vertical="center"/>
    </xf>
    <xf numFmtId="38" fontId="4" fillId="0" borderId="8" xfId="9" applyFont="1" applyFill="1" applyBorder="1" applyAlignment="1">
      <alignment horizontal="right" vertical="center"/>
    </xf>
    <xf numFmtId="38" fontId="4" fillId="0" borderId="0" xfId="8" applyNumberFormat="1" applyFont="1" applyFill="1" applyBorder="1" applyAlignment="1">
      <alignment vertical="center"/>
    </xf>
    <xf numFmtId="184" fontId="13" fillId="0" borderId="0" xfId="8" applyNumberFormat="1" applyFont="1" applyFill="1" applyBorder="1" applyAlignment="1">
      <alignment horizontal="right" vertical="center"/>
    </xf>
    <xf numFmtId="0" fontId="13" fillId="0" borderId="0" xfId="8" applyFont="1" applyFill="1" applyBorder="1" applyAlignment="1">
      <alignment vertical="center"/>
    </xf>
    <xf numFmtId="38" fontId="4" fillId="0" borderId="8" xfId="9" applyFont="1" applyFill="1" applyBorder="1" applyAlignment="1">
      <alignment vertical="center"/>
    </xf>
    <xf numFmtId="0" fontId="5" fillId="0" borderId="0" xfId="8" applyFont="1" applyFill="1" applyAlignment="1">
      <alignment horizontal="center" vertical="center"/>
    </xf>
    <xf numFmtId="0" fontId="4" fillId="0" borderId="0" xfId="8" applyFont="1" applyAlignment="1">
      <alignment vertical="center"/>
    </xf>
    <xf numFmtId="38" fontId="4" fillId="0" borderId="0" xfId="9" applyFont="1" applyAlignment="1">
      <alignment vertical="center"/>
    </xf>
    <xf numFmtId="49" fontId="4" fillId="0" borderId="0" xfId="8" applyNumberFormat="1" applyFont="1" applyAlignment="1">
      <alignment vertical="center"/>
    </xf>
    <xf numFmtId="185" fontId="4" fillId="0" borderId="0" xfId="8" applyNumberFormat="1" applyFont="1" applyAlignment="1">
      <alignment horizontal="right" vertical="center"/>
    </xf>
    <xf numFmtId="185" fontId="13" fillId="0" borderId="0" xfId="8" applyNumberFormat="1" applyFont="1" applyFill="1" applyAlignment="1">
      <alignment horizontal="right" vertical="center"/>
    </xf>
    <xf numFmtId="0" fontId="13" fillId="0" borderId="0" xfId="8" applyFont="1" applyFill="1" applyAlignment="1">
      <alignment horizontal="center" vertical="center"/>
    </xf>
    <xf numFmtId="0" fontId="13" fillId="0" borderId="0" xfId="8" applyFont="1" applyFill="1" applyAlignment="1">
      <alignment vertical="center"/>
    </xf>
    <xf numFmtId="0" fontId="4" fillId="0" borderId="0" xfId="8" applyFont="1" applyAlignment="1">
      <alignment horizontal="center" vertical="center"/>
    </xf>
    <xf numFmtId="38" fontId="4" fillId="0" borderId="0" xfId="9" applyFont="1" applyBorder="1" applyAlignment="1">
      <alignment horizontal="center" vertical="center"/>
    </xf>
    <xf numFmtId="38" fontId="4" fillId="0" borderId="0" xfId="9" applyFont="1" applyBorder="1" applyAlignment="1">
      <alignment horizontal="right" vertical="center"/>
    </xf>
    <xf numFmtId="49" fontId="4" fillId="0" borderId="0" xfId="8" applyNumberFormat="1" applyFont="1" applyBorder="1" applyAlignment="1">
      <alignment horizontal="left" vertical="center"/>
    </xf>
    <xf numFmtId="0" fontId="4" fillId="0" borderId="0" xfId="8" applyFont="1" applyBorder="1" applyAlignment="1">
      <alignment vertical="center"/>
    </xf>
    <xf numFmtId="38" fontId="4" fillId="0" borderId="6" xfId="9" applyFont="1" applyBorder="1" applyAlignment="1">
      <alignment horizontal="center" vertical="center"/>
    </xf>
    <xf numFmtId="38" fontId="4" fillId="0" borderId="7" xfId="9" applyFont="1" applyBorder="1" applyAlignment="1">
      <alignment horizontal="right" vertical="center"/>
    </xf>
    <xf numFmtId="49" fontId="4" fillId="0" borderId="6" xfId="8" applyNumberFormat="1" applyFont="1" applyBorder="1" applyAlignment="1">
      <alignment horizontal="left" vertical="center"/>
    </xf>
    <xf numFmtId="0" fontId="4" fillId="0" borderId="6" xfId="8" applyFont="1" applyBorder="1" applyAlignment="1">
      <alignment vertical="center"/>
    </xf>
    <xf numFmtId="38" fontId="4" fillId="0" borderId="5" xfId="9" applyFont="1" applyBorder="1" applyAlignment="1">
      <alignment vertical="center"/>
    </xf>
    <xf numFmtId="38" fontId="4" fillId="0" borderId="0" xfId="9" applyFont="1" applyAlignment="1">
      <alignment horizontal="right" vertical="center"/>
    </xf>
    <xf numFmtId="38" fontId="4" fillId="0" borderId="11" xfId="9" applyFont="1" applyBorder="1" applyAlignment="1">
      <alignment horizontal="center" vertical="center"/>
    </xf>
    <xf numFmtId="0" fontId="4" fillId="0" borderId="12" xfId="8" applyFont="1" applyBorder="1" applyAlignment="1">
      <alignment horizontal="distributed" vertical="center" justifyLastLine="1"/>
    </xf>
    <xf numFmtId="0" fontId="4" fillId="0" borderId="12" xfId="8" applyFont="1" applyBorder="1" applyAlignment="1">
      <alignment horizontal="center" vertical="center"/>
    </xf>
    <xf numFmtId="0" fontId="5" fillId="0" borderId="0" xfId="8" applyFont="1" applyAlignment="1">
      <alignment horizontal="center" vertical="center"/>
    </xf>
    <xf numFmtId="56" fontId="4" fillId="0" borderId="0" xfId="8" applyNumberFormat="1" applyFont="1" applyFill="1" applyAlignment="1">
      <alignment vertical="center"/>
    </xf>
    <xf numFmtId="49" fontId="4" fillId="0" borderId="0" xfId="8" applyNumberFormat="1" applyFont="1" applyFill="1" applyAlignment="1">
      <alignment vertical="center"/>
    </xf>
    <xf numFmtId="3" fontId="4" fillId="0" borderId="0" xfId="9" applyNumberFormat="1" applyFont="1" applyFill="1" applyAlignment="1">
      <alignment vertical="center"/>
    </xf>
    <xf numFmtId="3" fontId="4" fillId="0" borderId="8" xfId="9" applyNumberFormat="1" applyFont="1" applyFill="1" applyBorder="1" applyAlignment="1">
      <alignment vertical="center"/>
    </xf>
    <xf numFmtId="184" fontId="11" fillId="0" borderId="6" xfId="8" applyNumberFormat="1" applyFont="1" applyFill="1" applyBorder="1" applyAlignment="1">
      <alignment horizontal="right" vertical="center"/>
    </xf>
    <xf numFmtId="189" fontId="4" fillId="0" borderId="0" xfId="8" applyNumberFormat="1" applyFont="1" applyFill="1" applyAlignment="1">
      <alignment horizontal="right" vertical="center"/>
    </xf>
    <xf numFmtId="0" fontId="4" fillId="0" borderId="0" xfId="8" applyFont="1" applyFill="1" applyBorder="1" applyAlignment="1">
      <alignment horizontal="right" vertical="center" justifyLastLine="1"/>
    </xf>
    <xf numFmtId="0" fontId="4" fillId="0" borderId="5" xfId="8" applyFont="1" applyFill="1" applyBorder="1" applyAlignment="1">
      <alignment horizontal="right" vertical="center" justifyLastLine="1"/>
    </xf>
    <xf numFmtId="0" fontId="4" fillId="0" borderId="0" xfId="8" applyFont="1" applyFill="1" applyBorder="1" applyAlignment="1">
      <alignment horizontal="distributed" vertical="center" justifyLastLine="1"/>
    </xf>
    <xf numFmtId="0" fontId="4" fillId="0" borderId="11" xfId="8" applyFont="1" applyFill="1" applyBorder="1" applyAlignment="1">
      <alignment horizontal="center" vertical="center" justifyLastLine="1"/>
    </xf>
    <xf numFmtId="0" fontId="4" fillId="0" borderId="12" xfId="8" applyFont="1" applyFill="1" applyBorder="1" applyAlignment="1">
      <alignment horizontal="center" vertical="center" justifyLastLine="1"/>
    </xf>
    <xf numFmtId="0" fontId="4" fillId="0" borderId="3" xfId="8" applyFont="1" applyFill="1" applyBorder="1" applyAlignment="1">
      <alignment horizontal="center" vertical="center" justifyLastLine="1"/>
    </xf>
    <xf numFmtId="0" fontId="4" fillId="0" borderId="0" xfId="8" applyFont="1" applyFill="1" applyAlignment="1">
      <alignment horizontal="right" vertical="center"/>
    </xf>
    <xf numFmtId="178" fontId="4" fillId="0" borderId="8" xfId="1" applyNumberFormat="1" applyBorder="1" applyAlignment="1">
      <alignment vertical="center"/>
    </xf>
    <xf numFmtId="38" fontId="4" fillId="0" borderId="0" xfId="1" applyNumberFormat="1" applyAlignment="1">
      <alignment vertical="center"/>
    </xf>
    <xf numFmtId="49" fontId="4" fillId="0" borderId="7" xfId="1" applyNumberFormat="1" applyBorder="1" applyAlignment="1">
      <alignment horizontal="left" vertical="center"/>
    </xf>
    <xf numFmtId="49" fontId="4" fillId="0" borderId="6" xfId="1" applyNumberFormat="1" applyBorder="1" applyAlignment="1">
      <alignment horizontal="left" vertical="center"/>
    </xf>
    <xf numFmtId="178" fontId="0" fillId="0" borderId="0" xfId="3" applyNumberFormat="1" applyFont="1" applyBorder="1" applyAlignment="1">
      <alignment vertical="center"/>
    </xf>
    <xf numFmtId="178" fontId="0" fillId="0" borderId="0" xfId="3" applyNumberFormat="1" applyFont="1" applyFill="1" applyBorder="1" applyAlignment="1">
      <alignment vertical="center"/>
    </xf>
    <xf numFmtId="49" fontId="4" fillId="0" borderId="5" xfId="1" applyNumberFormat="1" applyBorder="1" applyAlignment="1">
      <alignment horizontal="left" vertical="center"/>
    </xf>
    <xf numFmtId="49" fontId="4" fillId="0" borderId="0" xfId="1" applyNumberFormat="1" applyAlignment="1">
      <alignment horizontal="left" vertical="center"/>
    </xf>
    <xf numFmtId="0" fontId="4" fillId="0" borderId="5" xfId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0" fontId="27" fillId="0" borderId="0" xfId="1" applyFont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4" fillId="0" borderId="10" xfId="1" applyBorder="1" applyAlignment="1">
      <alignment horizontal="distributed" vertical="center" justifyLastLine="1"/>
    </xf>
    <xf numFmtId="0" fontId="4" fillId="0" borderId="0" xfId="1" applyAlignment="1">
      <alignment horizontal="center" vertical="center" wrapText="1"/>
    </xf>
    <xf numFmtId="41" fontId="13" fillId="0" borderId="7" xfId="8" applyNumberFormat="1" applyFont="1" applyFill="1" applyBorder="1" applyAlignment="1">
      <alignment vertical="center"/>
    </xf>
    <xf numFmtId="3" fontId="4" fillId="0" borderId="0" xfId="8" applyNumberFormat="1" applyFont="1" applyFill="1" applyBorder="1" applyAlignment="1">
      <alignment horizontal="right" vertical="center"/>
    </xf>
    <xf numFmtId="41" fontId="13" fillId="0" borderId="5" xfId="8" applyNumberFormat="1" applyFont="1" applyFill="1" applyBorder="1" applyAlignment="1">
      <alignment vertical="center"/>
    </xf>
    <xf numFmtId="0" fontId="4" fillId="0" borderId="0" xfId="8" applyFont="1" applyFill="1" applyBorder="1" applyAlignment="1">
      <alignment horizontal="right" vertical="center"/>
    </xf>
    <xf numFmtId="41" fontId="11" fillId="0" borderId="0" xfId="8" applyNumberFormat="1" applyFont="1" applyFill="1" applyBorder="1" applyAlignment="1">
      <alignment vertical="center"/>
    </xf>
    <xf numFmtId="41" fontId="5" fillId="0" borderId="0" xfId="8" applyNumberFormat="1" applyFont="1" applyFill="1" applyBorder="1" applyAlignment="1">
      <alignment vertical="center"/>
    </xf>
    <xf numFmtId="41" fontId="4" fillId="0" borderId="0" xfId="8" applyNumberFormat="1" applyFont="1" applyFill="1" applyBorder="1" applyAlignment="1">
      <alignment vertical="center"/>
    </xf>
    <xf numFmtId="41" fontId="4" fillId="0" borderId="5" xfId="8" applyNumberFormat="1" applyFont="1" applyFill="1" applyBorder="1" applyAlignment="1">
      <alignment vertical="center"/>
    </xf>
    <xf numFmtId="0" fontId="4" fillId="0" borderId="3" xfId="8" applyFont="1" applyFill="1" applyBorder="1" applyAlignment="1">
      <alignment horizontal="distributed" vertical="center" justifyLastLine="1"/>
    </xf>
    <xf numFmtId="0" fontId="4" fillId="0" borderId="0" xfId="8" applyFont="1" applyFill="1" applyBorder="1" applyAlignment="1">
      <alignment horizontal="center" vertical="center" wrapText="1"/>
    </xf>
    <xf numFmtId="41" fontId="4" fillId="0" borderId="0" xfId="9" applyNumberFormat="1" applyFont="1" applyFill="1" applyBorder="1" applyAlignment="1">
      <alignment vertical="center"/>
    </xf>
    <xf numFmtId="41" fontId="4" fillId="0" borderId="0" xfId="8" applyNumberFormat="1" applyFont="1" applyFill="1" applyBorder="1" applyAlignment="1">
      <alignment horizontal="right" vertical="center"/>
    </xf>
    <xf numFmtId="178" fontId="13" fillId="0" borderId="6" xfId="9" applyNumberFormat="1" applyFont="1" applyFill="1" applyBorder="1" applyAlignment="1">
      <alignment vertical="center"/>
    </xf>
    <xf numFmtId="178" fontId="13" fillId="0" borderId="6" xfId="9" applyNumberFormat="1" applyFont="1" applyFill="1" applyBorder="1" applyAlignment="1">
      <alignment horizontal="right" vertical="center"/>
    </xf>
    <xf numFmtId="178" fontId="13" fillId="0" borderId="7" xfId="9" applyNumberFormat="1" applyFont="1" applyFill="1" applyBorder="1" applyAlignment="1">
      <alignment vertical="center"/>
    </xf>
    <xf numFmtId="178" fontId="13" fillId="0" borderId="0" xfId="9" applyNumberFormat="1" applyFont="1" applyFill="1" applyBorder="1" applyAlignment="1">
      <alignment vertical="center"/>
    </xf>
    <xf numFmtId="178" fontId="13" fillId="0" borderId="0" xfId="9" applyNumberFormat="1" applyFont="1" applyFill="1" applyBorder="1" applyAlignment="1">
      <alignment horizontal="right" vertical="center"/>
    </xf>
    <xf numFmtId="178" fontId="13" fillId="0" borderId="5" xfId="9" applyNumberFormat="1" applyFont="1" applyFill="1" applyBorder="1" applyAlignment="1">
      <alignment vertical="center"/>
    </xf>
    <xf numFmtId="38" fontId="13" fillId="0" borderId="0" xfId="9" applyFont="1" applyFill="1" applyBorder="1" applyAlignment="1">
      <alignment vertical="center"/>
    </xf>
    <xf numFmtId="38" fontId="13" fillId="0" borderId="5" xfId="9" applyFont="1" applyFill="1" applyBorder="1" applyAlignment="1">
      <alignment vertical="center"/>
    </xf>
    <xf numFmtId="38" fontId="5" fillId="0" borderId="0" xfId="8" applyNumberFormat="1" applyFont="1" applyFill="1" applyBorder="1" applyAlignment="1">
      <alignment vertical="center"/>
    </xf>
    <xf numFmtId="178" fontId="11" fillId="0" borderId="0" xfId="9" applyNumberFormat="1" applyFont="1" applyFill="1" applyBorder="1" applyAlignment="1">
      <alignment vertical="center"/>
    </xf>
    <xf numFmtId="178" fontId="11" fillId="0" borderId="5" xfId="9" applyNumberFormat="1" applyFont="1" applyFill="1" applyBorder="1" applyAlignment="1">
      <alignment vertical="center"/>
    </xf>
    <xf numFmtId="178" fontId="4" fillId="0" borderId="0" xfId="9" applyNumberFormat="1" applyFont="1" applyFill="1" applyBorder="1" applyAlignment="1">
      <alignment vertical="center"/>
    </xf>
    <xf numFmtId="178" fontId="4" fillId="0" borderId="5" xfId="9" applyNumberFormat="1" applyFont="1" applyFill="1" applyBorder="1" applyAlignment="1">
      <alignment vertical="center"/>
    </xf>
    <xf numFmtId="0" fontId="4" fillId="0" borderId="12" xfId="8" applyFont="1" applyFill="1" applyBorder="1" applyAlignment="1">
      <alignment horizontal="center" vertical="center" wrapText="1"/>
    </xf>
    <xf numFmtId="0" fontId="12" fillId="0" borderId="12" xfId="8" applyFont="1" applyFill="1" applyBorder="1" applyAlignment="1">
      <alignment horizontal="center" vertical="center" wrapText="1"/>
    </xf>
    <xf numFmtId="0" fontId="9" fillId="0" borderId="0" xfId="8" applyFont="1" applyFill="1" applyAlignment="1">
      <alignment vertical="center" wrapText="1"/>
    </xf>
    <xf numFmtId="0" fontId="4" fillId="0" borderId="0" xfId="8" applyFont="1" applyFill="1" applyBorder="1" applyAlignment="1">
      <alignment vertical="center" wrapText="1"/>
    </xf>
    <xf numFmtId="190" fontId="4" fillId="0" borderId="0" xfId="8" applyNumberFormat="1" applyFont="1" applyFill="1" applyBorder="1" applyAlignment="1">
      <alignment vertical="center"/>
    </xf>
    <xf numFmtId="183" fontId="4" fillId="0" borderId="0" xfId="8" applyNumberFormat="1" applyFont="1" applyFill="1" applyBorder="1" applyAlignment="1">
      <alignment horizontal="right" vertical="center"/>
    </xf>
    <xf numFmtId="0" fontId="4" fillId="0" borderId="0" xfId="11" applyFont="1" applyFill="1" applyBorder="1" applyAlignment="1">
      <alignment vertical="center"/>
    </xf>
    <xf numFmtId="183" fontId="4" fillId="0" borderId="0" xfId="8" applyNumberFormat="1" applyFont="1" applyFill="1" applyBorder="1" applyAlignment="1">
      <alignment vertical="center"/>
    </xf>
    <xf numFmtId="178" fontId="13" fillId="0" borderId="6" xfId="8" applyNumberFormat="1" applyFont="1" applyFill="1" applyBorder="1" applyAlignment="1">
      <alignment horizontal="right" vertical="center"/>
    </xf>
    <xf numFmtId="178" fontId="13" fillId="0" borderId="7" xfId="8" applyNumberFormat="1" applyFont="1" applyFill="1" applyBorder="1" applyAlignment="1">
      <alignment horizontal="right" vertical="center"/>
    </xf>
    <xf numFmtId="178" fontId="13" fillId="0" borderId="0" xfId="8" applyNumberFormat="1" applyFont="1" applyFill="1" applyBorder="1" applyAlignment="1">
      <alignment horizontal="right" vertical="center"/>
    </xf>
    <xf numFmtId="178" fontId="13" fillId="0" borderId="5" xfId="8" applyNumberFormat="1" applyFont="1" applyFill="1" applyBorder="1" applyAlignment="1">
      <alignment horizontal="right" vertical="center"/>
    </xf>
    <xf numFmtId="178" fontId="16" fillId="0" borderId="0" xfId="8" applyNumberFormat="1" applyFont="1" applyFill="1" applyBorder="1" applyAlignment="1">
      <alignment horizontal="right" vertical="center"/>
    </xf>
    <xf numFmtId="178" fontId="16" fillId="0" borderId="5" xfId="8" applyNumberFormat="1" applyFont="1" applyFill="1" applyBorder="1" applyAlignment="1">
      <alignment horizontal="right" vertical="center"/>
    </xf>
    <xf numFmtId="183" fontId="8" fillId="0" borderId="0" xfId="8" applyNumberFormat="1" applyFont="1" applyFill="1" applyBorder="1" applyAlignment="1">
      <alignment vertical="center"/>
    </xf>
    <xf numFmtId="178" fontId="11" fillId="0" borderId="0" xfId="8" applyNumberFormat="1" applyFont="1" applyFill="1" applyBorder="1" applyAlignment="1">
      <alignment vertical="center" shrinkToFit="1"/>
    </xf>
    <xf numFmtId="183" fontId="5" fillId="0" borderId="0" xfId="8" applyNumberFormat="1" applyFont="1" applyFill="1" applyBorder="1" applyAlignment="1">
      <alignment vertical="center"/>
    </xf>
    <xf numFmtId="178" fontId="12" fillId="0" borderId="0" xfId="8" applyNumberFormat="1" applyFont="1" applyFill="1" applyBorder="1" applyAlignment="1">
      <alignment horizontal="right" vertical="center"/>
    </xf>
    <xf numFmtId="0" fontId="4" fillId="0" borderId="0" xfId="8" applyFont="1" applyFill="1" applyBorder="1" applyAlignment="1">
      <alignment horizontal="distributed" vertical="center"/>
    </xf>
    <xf numFmtId="0" fontId="4" fillId="0" borderId="11" xfId="8" applyFont="1" applyFill="1" applyBorder="1" applyAlignment="1">
      <alignment horizontal="distributed" vertical="center" justifyLastLine="1"/>
    </xf>
    <xf numFmtId="0" fontId="4" fillId="0" borderId="12" xfId="8" applyFont="1" applyFill="1" applyBorder="1" applyAlignment="1">
      <alignment horizontal="center" vertical="center" shrinkToFit="1"/>
    </xf>
    <xf numFmtId="0" fontId="4" fillId="0" borderId="12" xfId="8" applyFont="1" applyFill="1" applyBorder="1" applyAlignment="1">
      <alignment horizontal="distributed" vertical="center"/>
    </xf>
    <xf numFmtId="0" fontId="4" fillId="0" borderId="0" xfId="8" applyFont="1" applyFill="1">
      <alignment vertical="center"/>
    </xf>
    <xf numFmtId="183" fontId="4" fillId="0" borderId="0" xfId="8" applyNumberFormat="1" applyFont="1" applyFill="1">
      <alignment vertical="center"/>
    </xf>
    <xf numFmtId="180" fontId="28" fillId="0" borderId="0" xfId="8" applyNumberFormat="1" applyFont="1" applyFill="1" applyBorder="1">
      <alignment vertical="center"/>
    </xf>
    <xf numFmtId="180" fontId="28" fillId="0" borderId="8" xfId="8" applyNumberFormat="1" applyFont="1" applyFill="1" applyBorder="1">
      <alignment vertical="center"/>
    </xf>
    <xf numFmtId="178" fontId="4" fillId="0" borderId="0" xfId="8" applyNumberFormat="1" applyFont="1" applyFill="1">
      <alignment vertical="center"/>
    </xf>
    <xf numFmtId="178" fontId="13" fillId="0" borderId="5" xfId="9" applyNumberFormat="1" applyFont="1" applyFill="1" applyBorder="1" applyAlignment="1">
      <alignment horizontal="right" vertical="center"/>
    </xf>
    <xf numFmtId="178" fontId="13" fillId="0" borderId="0" xfId="8" applyNumberFormat="1" applyFont="1" applyFill="1" applyBorder="1" applyAlignment="1">
      <alignment horizontal="right"/>
    </xf>
    <xf numFmtId="178" fontId="13" fillId="0" borderId="5" xfId="8" applyNumberFormat="1" applyFont="1" applyFill="1" applyBorder="1" applyAlignment="1">
      <alignment horizontal="right"/>
    </xf>
    <xf numFmtId="41" fontId="11" fillId="0" borderId="0" xfId="8" applyNumberFormat="1" applyFont="1" applyFill="1" applyBorder="1" applyAlignment="1">
      <alignment horizontal="right" vertical="center"/>
    </xf>
    <xf numFmtId="41" fontId="11" fillId="0" borderId="5" xfId="8" applyNumberFormat="1" applyFont="1" applyFill="1" applyBorder="1" applyAlignment="1">
      <alignment horizontal="right" vertical="center"/>
    </xf>
    <xf numFmtId="41" fontId="4" fillId="0" borderId="5" xfId="8" applyNumberFormat="1" applyFont="1" applyFill="1" applyBorder="1" applyAlignment="1">
      <alignment horizontal="right" vertical="center"/>
    </xf>
    <xf numFmtId="0" fontId="4" fillId="0" borderId="0" xfId="8" applyFont="1" applyFill="1" applyAlignment="1">
      <alignment horizontal="center"/>
    </xf>
    <xf numFmtId="38" fontId="4" fillId="0" borderId="3" xfId="9" applyFont="1" applyFill="1" applyBorder="1" applyAlignment="1">
      <alignment horizontal="distributed" vertical="center" justifyLastLine="1"/>
    </xf>
    <xf numFmtId="38" fontId="4" fillId="0" borderId="2" xfId="9" applyFont="1" applyFill="1" applyBorder="1" applyAlignment="1">
      <alignment horizontal="distributed" vertical="center" justifyLastLine="1"/>
    </xf>
    <xf numFmtId="0" fontId="4" fillId="0" borderId="2" xfId="8" applyFont="1" applyFill="1" applyBorder="1" applyAlignment="1">
      <alignment horizontal="center" vertical="center"/>
    </xf>
    <xf numFmtId="0" fontId="4" fillId="0" borderId="0" xfId="8" applyFont="1" applyFill="1" applyAlignment="1">
      <alignment horizontal="left" vertical="center" indent="1"/>
    </xf>
    <xf numFmtId="191" fontId="4" fillId="0" borderId="0" xfId="8" applyNumberFormat="1" applyFont="1" applyFill="1" applyAlignment="1">
      <alignment vertical="center"/>
    </xf>
    <xf numFmtId="191" fontId="4" fillId="0" borderId="8" xfId="8" applyNumberFormat="1" applyFont="1" applyFill="1" applyBorder="1" applyAlignment="1">
      <alignment vertical="center"/>
    </xf>
    <xf numFmtId="183" fontId="4" fillId="0" borderId="0" xfId="8" applyNumberFormat="1" applyFont="1" applyFill="1" applyAlignment="1">
      <alignment vertical="center"/>
    </xf>
    <xf numFmtId="178" fontId="4" fillId="0" borderId="6" xfId="9" applyNumberFormat="1" applyFont="1" applyFill="1" applyBorder="1" applyAlignment="1" applyProtection="1">
      <alignment vertical="center"/>
      <protection locked="0"/>
    </xf>
    <xf numFmtId="178" fontId="4" fillId="0" borderId="6" xfId="9" applyNumberFormat="1" applyFont="1" applyFill="1" applyBorder="1" applyAlignment="1">
      <alignment vertical="center"/>
    </xf>
    <xf numFmtId="178" fontId="4" fillId="0" borderId="0" xfId="9" applyNumberFormat="1" applyFont="1" applyFill="1" applyAlignment="1">
      <alignment vertical="center"/>
    </xf>
    <xf numFmtId="178" fontId="4" fillId="0" borderId="0" xfId="9" applyNumberFormat="1" applyFont="1" applyFill="1" applyBorder="1" applyAlignment="1" applyProtection="1">
      <alignment vertical="center"/>
      <protection locked="0"/>
    </xf>
    <xf numFmtId="49" fontId="4" fillId="0" borderId="0" xfId="8" applyNumberFormat="1" applyFont="1" applyFill="1" applyAlignment="1">
      <alignment horizontal="left" vertical="center" shrinkToFit="1"/>
    </xf>
    <xf numFmtId="0" fontId="19" fillId="0" borderId="0" xfId="8" applyFont="1" applyFill="1" applyAlignment="1">
      <alignment vertical="center"/>
    </xf>
    <xf numFmtId="183" fontId="19" fillId="0" borderId="0" xfId="8" applyNumberFormat="1" applyFont="1" applyFill="1" applyAlignment="1">
      <alignment vertical="center"/>
    </xf>
    <xf numFmtId="178" fontId="8" fillId="0" borderId="0" xfId="9" applyNumberFormat="1" applyFont="1" applyFill="1" applyAlignment="1">
      <alignment vertical="center"/>
    </xf>
    <xf numFmtId="178" fontId="8" fillId="0" borderId="5" xfId="9" applyNumberFormat="1" applyFont="1" applyFill="1" applyBorder="1" applyAlignment="1">
      <alignment vertical="center"/>
    </xf>
    <xf numFmtId="0" fontId="4" fillId="0" borderId="11" xfId="8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right" vertical="center"/>
    </xf>
    <xf numFmtId="3" fontId="4" fillId="0" borderId="0" xfId="8" applyNumberFormat="1" applyFont="1" applyFill="1">
      <alignment vertical="center"/>
    </xf>
    <xf numFmtId="0" fontId="4" fillId="0" borderId="0" xfId="8" applyFont="1" applyFill="1" applyAlignment="1"/>
    <xf numFmtId="0" fontId="4" fillId="0" borderId="8" xfId="8" applyFont="1" applyFill="1" applyBorder="1">
      <alignment vertical="center"/>
    </xf>
    <xf numFmtId="3" fontId="4" fillId="0" borderId="8" xfId="8" applyNumberFormat="1" applyFont="1" applyFill="1" applyBorder="1">
      <alignment vertical="center"/>
    </xf>
    <xf numFmtId="0" fontId="4" fillId="0" borderId="8" xfId="8" applyFont="1" applyFill="1" applyBorder="1" applyAlignment="1">
      <alignment horizontal="center"/>
    </xf>
    <xf numFmtId="178" fontId="13" fillId="0" borderId="0" xfId="8" applyNumberFormat="1" applyFont="1" applyFill="1">
      <alignment vertical="center"/>
    </xf>
    <xf numFmtId="192" fontId="13" fillId="0" borderId="0" xfId="9" applyNumberFormat="1" applyFont="1" applyFill="1" applyAlignment="1">
      <alignment horizontal="right" vertical="center"/>
    </xf>
    <xf numFmtId="49" fontId="4" fillId="0" borderId="9" xfId="8" applyNumberFormat="1" applyFont="1" applyFill="1" applyBorder="1" applyAlignment="1">
      <alignment horizontal="left" vertical="center"/>
    </xf>
    <xf numFmtId="178" fontId="13" fillId="0" borderId="0" xfId="8" applyNumberFormat="1" applyFont="1" applyFill="1" applyAlignment="1">
      <alignment horizontal="right" vertical="center"/>
    </xf>
    <xf numFmtId="49" fontId="4" fillId="0" borderId="4" xfId="8" applyNumberFormat="1" applyFont="1" applyFill="1" applyBorder="1" applyAlignment="1">
      <alignment horizontal="left" vertical="center" shrinkToFit="1"/>
    </xf>
    <xf numFmtId="178" fontId="11" fillId="0" borderId="0" xfId="8" applyNumberFormat="1" applyFont="1" applyFill="1">
      <alignment vertical="center"/>
    </xf>
    <xf numFmtId="192" fontId="11" fillId="0" borderId="0" xfId="9" quotePrefix="1" applyNumberFormat="1" applyFont="1" applyFill="1" applyBorder="1" applyAlignment="1">
      <alignment horizontal="right" vertical="center"/>
    </xf>
    <xf numFmtId="192" fontId="4" fillId="0" borderId="0" xfId="9" quotePrefix="1" applyNumberFormat="1" applyFont="1" applyFill="1" applyBorder="1" applyAlignment="1">
      <alignment horizontal="right" vertical="center"/>
    </xf>
    <xf numFmtId="0" fontId="4" fillId="0" borderId="11" xfId="8" applyFont="1" applyFill="1" applyBorder="1" applyAlignment="1">
      <alignment horizontal="distributed" vertical="center" wrapText="1" justifyLastLine="1"/>
    </xf>
    <xf numFmtId="41" fontId="4" fillId="0" borderId="0" xfId="1" applyNumberFormat="1" applyFont="1" applyFill="1" applyBorder="1" applyAlignment="1">
      <alignment vertical="center"/>
    </xf>
    <xf numFmtId="184" fontId="13" fillId="0" borderId="6" xfId="3" applyNumberFormat="1" applyFont="1" applyFill="1" applyBorder="1" applyAlignment="1">
      <alignment vertical="center"/>
    </xf>
    <xf numFmtId="38" fontId="13" fillId="0" borderId="6" xfId="3" applyFont="1" applyFill="1" applyBorder="1" applyAlignment="1">
      <alignment vertical="center"/>
    </xf>
    <xf numFmtId="184" fontId="13" fillId="0" borderId="6" xfId="3" applyNumberFormat="1" applyFont="1" applyFill="1" applyBorder="1" applyAlignment="1">
      <alignment horizontal="right" vertical="center"/>
    </xf>
    <xf numFmtId="38" fontId="13" fillId="0" borderId="7" xfId="3" applyFont="1" applyFill="1" applyBorder="1" applyAlignment="1">
      <alignment vertical="center"/>
    </xf>
    <xf numFmtId="184" fontId="13" fillId="0" borderId="0" xfId="3" applyNumberFormat="1" applyFont="1" applyFill="1" applyAlignment="1">
      <alignment vertical="center"/>
    </xf>
    <xf numFmtId="184" fontId="13" fillId="0" borderId="0" xfId="3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184" fontId="13" fillId="0" borderId="0" xfId="3" applyNumberFormat="1" applyFont="1" applyFill="1" applyAlignment="1">
      <alignment horizontal="right" vertical="center"/>
    </xf>
    <xf numFmtId="184" fontId="13" fillId="0" borderId="5" xfId="3" applyNumberFormat="1" applyFont="1" applyFill="1" applyBorder="1" applyAlignment="1">
      <alignment horizontal="right" vertical="center"/>
    </xf>
    <xf numFmtId="0" fontId="13" fillId="0" borderId="11" xfId="1" applyFont="1" applyFill="1" applyBorder="1" applyAlignment="1">
      <alignment horizontal="center" vertical="center" justifyLastLine="1"/>
    </xf>
    <xf numFmtId="0" fontId="4" fillId="0" borderId="12" xfId="1" applyFont="1" applyFill="1" applyBorder="1" applyAlignment="1">
      <alignment horizontal="center" vertical="center" justifyLastLine="1"/>
    </xf>
    <xf numFmtId="0" fontId="4" fillId="0" borderId="12" xfId="1" applyFont="1" applyFill="1" applyBorder="1" applyAlignment="1">
      <alignment horizontal="center" vertical="center" wrapText="1" justifyLastLine="1"/>
    </xf>
    <xf numFmtId="0" fontId="5" fillId="0" borderId="0" xfId="1" applyFont="1" applyFill="1" applyBorder="1" applyAlignment="1">
      <alignment horizontal="center" vertical="center"/>
    </xf>
    <xf numFmtId="0" fontId="4" fillId="0" borderId="0" xfId="6" applyFont="1" applyFill="1" applyAlignment="1">
      <alignment vertical="center"/>
    </xf>
    <xf numFmtId="3" fontId="4" fillId="0" borderId="0" xfId="6" applyNumberFormat="1" applyFont="1" applyFill="1" applyAlignment="1">
      <alignment vertical="center"/>
    </xf>
    <xf numFmtId="184" fontId="13" fillId="0" borderId="6" xfId="7" applyNumberFormat="1" applyFont="1" applyFill="1" applyBorder="1" applyAlignment="1">
      <alignment vertical="center"/>
    </xf>
    <xf numFmtId="184" fontId="13" fillId="0" borderId="6" xfId="6" applyNumberFormat="1" applyFont="1" applyFill="1" applyBorder="1" applyAlignment="1">
      <alignment horizontal="right" vertical="center"/>
    </xf>
    <xf numFmtId="184" fontId="13" fillId="0" borderId="7" xfId="7" applyNumberFormat="1" applyFont="1" applyFill="1" applyBorder="1" applyAlignment="1">
      <alignment vertical="center"/>
    </xf>
    <xf numFmtId="49" fontId="4" fillId="0" borderId="6" xfId="6" applyNumberFormat="1" applyFont="1" applyFill="1" applyBorder="1" applyAlignment="1">
      <alignment horizontal="left" vertical="center"/>
    </xf>
    <xf numFmtId="0" fontId="4" fillId="0" borderId="6" xfId="6" applyFont="1" applyFill="1" applyBorder="1" applyAlignment="1">
      <alignment vertical="center"/>
    </xf>
    <xf numFmtId="184" fontId="13" fillId="0" borderId="0" xfId="7" applyNumberFormat="1" applyFont="1" applyFill="1" applyAlignment="1">
      <alignment vertical="center"/>
    </xf>
    <xf numFmtId="184" fontId="13" fillId="0" borderId="0" xfId="6" applyNumberFormat="1" applyFont="1" applyFill="1" applyBorder="1" applyAlignment="1">
      <alignment horizontal="right" vertical="center"/>
    </xf>
    <xf numFmtId="184" fontId="13" fillId="0" borderId="0" xfId="7" applyNumberFormat="1" applyFont="1" applyFill="1" applyBorder="1" applyAlignment="1">
      <alignment vertical="center"/>
    </xf>
    <xf numFmtId="184" fontId="13" fillId="0" borderId="5" xfId="7" applyNumberFormat="1" applyFont="1" applyFill="1" applyBorder="1" applyAlignment="1">
      <alignment vertical="center"/>
    </xf>
    <xf numFmtId="49" fontId="4" fillId="0" borderId="0" xfId="6" applyNumberFormat="1" applyFont="1" applyFill="1" applyAlignment="1">
      <alignment horizontal="left" vertical="center"/>
    </xf>
    <xf numFmtId="184" fontId="13" fillId="0" borderId="0" xfId="7" applyNumberFormat="1" applyFont="1" applyFill="1" applyAlignment="1">
      <alignment horizontal="right" vertical="center"/>
    </xf>
    <xf numFmtId="184" fontId="13" fillId="0" borderId="0" xfId="7" applyNumberFormat="1" applyFont="1" applyFill="1" applyBorder="1" applyAlignment="1">
      <alignment horizontal="right" vertical="center"/>
    </xf>
    <xf numFmtId="38" fontId="13" fillId="0" borderId="0" xfId="7" applyFont="1" applyFill="1" applyBorder="1" applyAlignment="1">
      <alignment horizontal="right" vertical="center"/>
    </xf>
    <xf numFmtId="38" fontId="13" fillId="0" borderId="5" xfId="7" applyFont="1" applyFill="1" applyBorder="1" applyAlignment="1">
      <alignment horizontal="right" vertical="center"/>
    </xf>
    <xf numFmtId="0" fontId="4" fillId="0" borderId="0" xfId="6" applyFont="1" applyFill="1" applyAlignment="1">
      <alignment horizontal="center" vertical="center"/>
    </xf>
    <xf numFmtId="0" fontId="8" fillId="0" borderId="0" xfId="6" applyFont="1" applyFill="1" applyAlignment="1">
      <alignment vertical="center"/>
    </xf>
    <xf numFmtId="184" fontId="11" fillId="0" borderId="0" xfId="7" applyNumberFormat="1" applyFont="1" applyFill="1" applyBorder="1" applyAlignment="1">
      <alignment vertical="center"/>
    </xf>
    <xf numFmtId="184" fontId="4" fillId="0" borderId="0" xfId="7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 wrapText="1"/>
    </xf>
    <xf numFmtId="0" fontId="4" fillId="0" borderId="12" xfId="6" applyFont="1" applyFill="1" applyBorder="1" applyAlignment="1">
      <alignment horizontal="center" vertical="center"/>
    </xf>
    <xf numFmtId="0" fontId="5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center" vertical="center"/>
    </xf>
    <xf numFmtId="0" fontId="4" fillId="0" borderId="0" xfId="8" applyFont="1" applyFill="1" applyAlignment="1">
      <alignment wrapText="1"/>
    </xf>
    <xf numFmtId="0" fontId="9" fillId="0" borderId="0" xfId="8" applyFont="1" applyFill="1">
      <alignment vertical="center"/>
    </xf>
    <xf numFmtId="178" fontId="13" fillId="0" borderId="5" xfId="8" applyNumberFormat="1" applyFont="1" applyFill="1" applyBorder="1" applyAlignment="1">
      <alignment vertical="center"/>
    </xf>
    <xf numFmtId="0" fontId="19" fillId="0" borderId="0" xfId="8" applyFont="1" applyFill="1">
      <alignment vertical="center"/>
    </xf>
    <xf numFmtId="178" fontId="11" fillId="0" borderId="5" xfId="8" applyNumberFormat="1" applyFont="1" applyFill="1" applyBorder="1" applyAlignment="1">
      <alignment vertical="center"/>
    </xf>
    <xf numFmtId="178" fontId="4" fillId="0" borderId="5" xfId="8" applyNumberFormat="1" applyFont="1" applyFill="1" applyBorder="1" applyAlignment="1">
      <alignment vertical="center"/>
    </xf>
    <xf numFmtId="180" fontId="4" fillId="0" borderId="0" xfId="8" applyNumberFormat="1" applyFont="1" applyFill="1">
      <alignment vertical="center"/>
    </xf>
    <xf numFmtId="0" fontId="4" fillId="0" borderId="3" xfId="8" applyFont="1" applyFill="1" applyBorder="1" applyAlignment="1">
      <alignment horizontal="center" vertical="center"/>
    </xf>
    <xf numFmtId="0" fontId="29" fillId="0" borderId="0" xfId="12" applyFont="1" applyFill="1">
      <alignment vertical="center"/>
    </xf>
    <xf numFmtId="0" fontId="4" fillId="0" borderId="0" xfId="12" applyFont="1" applyFill="1" applyAlignment="1">
      <alignment vertical="center"/>
    </xf>
    <xf numFmtId="0" fontId="4" fillId="0" borderId="0" xfId="12" applyFont="1" applyFill="1" applyBorder="1" applyAlignment="1">
      <alignment vertical="center"/>
    </xf>
    <xf numFmtId="193" fontId="13" fillId="0" borderId="6" xfId="13" applyNumberFormat="1" applyFont="1" applyFill="1" applyBorder="1" applyAlignment="1">
      <alignment vertical="center"/>
    </xf>
    <xf numFmtId="193" fontId="13" fillId="0" borderId="7" xfId="13" applyNumberFormat="1" applyFont="1" applyFill="1" applyBorder="1" applyAlignment="1">
      <alignment vertical="center"/>
    </xf>
    <xf numFmtId="49" fontId="4" fillId="0" borderId="6" xfId="12" applyNumberFormat="1" applyFont="1" applyFill="1" applyBorder="1" applyAlignment="1">
      <alignment horizontal="left" vertical="center"/>
    </xf>
    <xf numFmtId="0" fontId="4" fillId="0" borderId="6" xfId="12" applyFont="1" applyFill="1" applyBorder="1" applyAlignment="1">
      <alignment vertical="center"/>
    </xf>
    <xf numFmtId="193" fontId="13" fillId="0" borderId="0" xfId="13" applyNumberFormat="1" applyFont="1" applyFill="1" applyBorder="1" applyAlignment="1">
      <alignment vertical="center"/>
    </xf>
    <xf numFmtId="193" fontId="13" fillId="0" borderId="5" xfId="13" applyNumberFormat="1" applyFont="1" applyFill="1" applyBorder="1" applyAlignment="1">
      <alignment vertical="center"/>
    </xf>
    <xf numFmtId="49" fontId="4" fillId="0" borderId="0" xfId="12" applyNumberFormat="1" applyFont="1" applyFill="1" applyAlignment="1">
      <alignment horizontal="left" vertical="center"/>
    </xf>
    <xf numFmtId="38" fontId="13" fillId="0" borderId="0" xfId="13" applyFont="1" applyFill="1" applyAlignment="1">
      <alignment vertical="center"/>
    </xf>
    <xf numFmtId="38" fontId="13" fillId="0" borderId="0" xfId="13" applyFont="1" applyFill="1" applyBorder="1" applyAlignment="1">
      <alignment vertical="center"/>
    </xf>
    <xf numFmtId="38" fontId="13" fillId="0" borderId="5" xfId="13" applyFont="1" applyFill="1" applyBorder="1" applyAlignment="1">
      <alignment vertical="center"/>
    </xf>
    <xf numFmtId="38" fontId="11" fillId="0" borderId="0" xfId="13" applyFont="1" applyFill="1" applyBorder="1" applyAlignment="1">
      <alignment vertical="center"/>
    </xf>
    <xf numFmtId="38" fontId="11" fillId="0" borderId="5" xfId="13" applyFont="1" applyFill="1" applyBorder="1" applyAlignment="1">
      <alignment vertical="center"/>
    </xf>
    <xf numFmtId="38" fontId="4" fillId="0" borderId="0" xfId="13" applyFont="1" applyFill="1" applyBorder="1" applyAlignment="1">
      <alignment vertical="center"/>
    </xf>
    <xf numFmtId="38" fontId="4" fillId="0" borderId="5" xfId="13" applyFont="1" applyFill="1" applyBorder="1" applyAlignment="1">
      <alignment vertical="center"/>
    </xf>
    <xf numFmtId="38" fontId="4" fillId="0" borderId="0" xfId="13" applyFont="1" applyFill="1" applyAlignment="1">
      <alignment vertical="center"/>
    </xf>
    <xf numFmtId="0" fontId="29" fillId="0" borderId="0" xfId="12" applyFont="1" applyFill="1" applyBorder="1">
      <alignment vertical="center"/>
    </xf>
    <xf numFmtId="0" fontId="4" fillId="0" borderId="12" xfId="12" applyFont="1" applyFill="1" applyBorder="1" applyAlignment="1">
      <alignment horizontal="distributed" vertical="center" justifyLastLine="1"/>
    </xf>
    <xf numFmtId="0" fontId="4" fillId="0" borderId="12" xfId="12" applyFont="1" applyFill="1" applyBorder="1" applyAlignment="1">
      <alignment horizontal="center" vertical="center" justifyLastLine="1"/>
    </xf>
    <xf numFmtId="0" fontId="4" fillId="0" borderId="0" xfId="12" applyFont="1" applyFill="1" applyAlignment="1">
      <alignment horizontal="center" vertical="center"/>
    </xf>
    <xf numFmtId="0" fontId="4" fillId="0" borderId="0" xfId="12" applyFont="1" applyFill="1" applyAlignment="1">
      <alignment horizontal="left" vertical="center" indent="1"/>
    </xf>
    <xf numFmtId="185" fontId="5" fillId="0" borderId="0" xfId="1" applyNumberFormat="1" applyFont="1" applyFill="1" applyAlignment="1">
      <alignment vertical="center"/>
    </xf>
    <xf numFmtId="184" fontId="4" fillId="0" borderId="0" xfId="1" applyNumberFormat="1" applyFont="1" applyFill="1" applyBorder="1" applyAlignment="1">
      <alignment horizontal="right" vertical="center"/>
    </xf>
    <xf numFmtId="184" fontId="4" fillId="0" borderId="0" xfId="1" applyNumberFormat="1" applyFont="1" applyFill="1" applyAlignment="1">
      <alignment horizontal="right" vertical="center"/>
    </xf>
    <xf numFmtId="185" fontId="4" fillId="0" borderId="0" xfId="1" applyNumberFormat="1" applyFont="1" applyFill="1" applyAlignment="1">
      <alignment vertical="center"/>
    </xf>
    <xf numFmtId="184" fontId="4" fillId="0" borderId="5" xfId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178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right" vertical="center"/>
    </xf>
    <xf numFmtId="0" fontId="4" fillId="0" borderId="5" xfId="1" applyFont="1" applyFill="1" applyBorder="1" applyAlignment="1">
      <alignment horizontal="right" vertical="center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>
      <alignment vertical="center" shrinkToFit="1"/>
    </xf>
    <xf numFmtId="178" fontId="4" fillId="0" borderId="0" xfId="1" applyNumberFormat="1" applyFont="1" applyFill="1" applyAlignment="1">
      <alignment vertical="center" shrinkToFit="1"/>
    </xf>
    <xf numFmtId="178" fontId="4" fillId="0" borderId="0" xfId="1" applyNumberFormat="1" applyFont="1" applyFill="1" applyBorder="1" applyAlignment="1">
      <alignment vertical="center" shrinkToFit="1"/>
    </xf>
    <xf numFmtId="56" fontId="4" fillId="0" borderId="0" xfId="1" applyNumberFormat="1" applyFont="1" applyFill="1" applyAlignment="1">
      <alignment vertical="center"/>
    </xf>
    <xf numFmtId="184" fontId="13" fillId="0" borderId="0" xfId="2" applyNumberFormat="1" applyFont="1" applyFill="1" applyAlignment="1">
      <alignment horizontal="right" vertical="center"/>
    </xf>
    <xf numFmtId="184" fontId="13" fillId="0" borderId="0" xfId="2" applyNumberFormat="1" applyFont="1" applyFill="1" applyAlignment="1">
      <alignment vertical="center"/>
    </xf>
    <xf numFmtId="184" fontId="13" fillId="0" borderId="5" xfId="2" applyNumberFormat="1" applyFont="1" applyFill="1" applyBorder="1" applyAlignment="1">
      <alignment vertical="center"/>
    </xf>
    <xf numFmtId="38" fontId="16" fillId="0" borderId="0" xfId="2" applyFont="1" applyFill="1" applyBorder="1" applyAlignment="1">
      <alignment vertical="center" shrinkToFit="1"/>
    </xf>
    <xf numFmtId="38" fontId="16" fillId="0" borderId="5" xfId="2" applyFont="1" applyFill="1" applyBorder="1" applyAlignment="1">
      <alignment vertical="center" shrinkToFit="1"/>
    </xf>
    <xf numFmtId="3" fontId="4" fillId="0" borderId="0" xfId="1" applyNumberFormat="1" applyFont="1" applyFill="1" applyAlignment="1">
      <alignment horizontal="center" vertical="center" shrinkToFit="1"/>
    </xf>
    <xf numFmtId="179" fontId="8" fillId="0" borderId="0" xfId="1" applyNumberFormat="1" applyFont="1" applyFill="1" applyAlignment="1">
      <alignment vertical="center"/>
    </xf>
    <xf numFmtId="179" fontId="8" fillId="0" borderId="0" xfId="1" applyNumberFormat="1" applyFont="1" applyFill="1" applyAlignment="1">
      <alignment vertical="center" shrinkToFit="1"/>
    </xf>
    <xf numFmtId="184" fontId="11" fillId="0" borderId="0" xfId="2" applyNumberFormat="1" applyFont="1" applyFill="1" applyAlignment="1">
      <alignment horizontal="right" vertical="center"/>
    </xf>
    <xf numFmtId="184" fontId="4" fillId="0" borderId="0" xfId="2" applyNumberFormat="1" applyFont="1" applyFill="1" applyAlignment="1">
      <alignment horizontal="right" vertical="center"/>
    </xf>
    <xf numFmtId="3" fontId="4" fillId="0" borderId="0" xfId="1" applyNumberFormat="1" applyFont="1" applyFill="1" applyAlignment="1">
      <alignment vertical="center" shrinkToFit="1"/>
    </xf>
    <xf numFmtId="0" fontId="4" fillId="0" borderId="11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 shrinkToFit="1"/>
    </xf>
    <xf numFmtId="0" fontId="4" fillId="0" borderId="8" xfId="1" applyFont="1" applyFill="1" applyBorder="1" applyAlignment="1">
      <alignment vertical="center"/>
    </xf>
    <xf numFmtId="178" fontId="13" fillId="0" borderId="0" xfId="2" applyNumberFormat="1" applyFont="1" applyFill="1" applyBorder="1" applyAlignment="1">
      <alignment horizontal="right" vertical="center"/>
    </xf>
    <xf numFmtId="178" fontId="13" fillId="0" borderId="6" xfId="2" applyNumberFormat="1" applyFont="1" applyFill="1" applyBorder="1" applyAlignment="1">
      <alignment horizontal="right" vertical="center"/>
    </xf>
    <xf numFmtId="178" fontId="13" fillId="0" borderId="7" xfId="2" applyNumberFormat="1" applyFont="1" applyFill="1" applyBorder="1" applyAlignment="1">
      <alignment horizontal="right" vertical="center"/>
    </xf>
    <xf numFmtId="178" fontId="13" fillId="0" borderId="5" xfId="2" applyNumberFormat="1" applyFont="1" applyFill="1" applyBorder="1" applyAlignment="1">
      <alignment horizontal="right" vertical="center"/>
    </xf>
    <xf numFmtId="178" fontId="13" fillId="0" borderId="0" xfId="1" applyNumberFormat="1" applyFont="1" applyFill="1" applyBorder="1" applyAlignment="1">
      <alignment horizontal="right" vertical="center"/>
    </xf>
    <xf numFmtId="178" fontId="13" fillId="0" borderId="5" xfId="1" applyNumberFormat="1" applyFont="1" applyFill="1" applyBorder="1" applyAlignment="1">
      <alignment horizontal="right" vertical="center"/>
    </xf>
    <xf numFmtId="183" fontId="4" fillId="0" borderId="0" xfId="1" applyNumberFormat="1" applyFont="1" applyFill="1" applyAlignment="1">
      <alignment horizontal="right" vertical="center"/>
    </xf>
    <xf numFmtId="0" fontId="22" fillId="0" borderId="0" xfId="1" applyFont="1" applyFill="1" applyAlignment="1">
      <alignment horizontal="right" vertical="center"/>
    </xf>
    <xf numFmtId="0" fontId="4" fillId="0" borderId="6" xfId="1" applyFont="1" applyFill="1" applyBorder="1" applyAlignment="1">
      <alignment horizontal="left" vertical="center"/>
    </xf>
    <xf numFmtId="0" fontId="4" fillId="0" borderId="0" xfId="1" applyFont="1" applyFill="1" applyAlignment="1">
      <alignment horizontal="distributed" vertical="center" wrapText="1" justifyLastLine="1"/>
    </xf>
    <xf numFmtId="0" fontId="4" fillId="0" borderId="0" xfId="1" applyFont="1" applyFill="1" applyBorder="1" applyAlignment="1">
      <alignment horizontal="right" vertical="center" wrapText="1" justifyLastLine="1"/>
    </xf>
    <xf numFmtId="0" fontId="4" fillId="0" borderId="5" xfId="1" applyFont="1" applyFill="1" applyBorder="1" applyAlignment="1">
      <alignment horizontal="right" vertical="center" wrapText="1" justifyLastLine="1"/>
    </xf>
    <xf numFmtId="0" fontId="4" fillId="0" borderId="0" xfId="1" applyFont="1" applyFill="1" applyBorder="1" applyAlignment="1">
      <alignment horizontal="distributed" vertical="center" justifyLastLine="1"/>
    </xf>
    <xf numFmtId="0" fontId="4" fillId="0" borderId="11" xfId="1" applyFont="1" applyFill="1" applyBorder="1" applyAlignment="1">
      <alignment horizontal="center" vertical="center" wrapText="1" justifyLastLine="1"/>
    </xf>
    <xf numFmtId="0" fontId="4" fillId="0" borderId="0" xfId="1" applyFont="1" applyFill="1" applyAlignment="1">
      <alignment horizontal="distributed" vertical="center" justifyLastLine="1"/>
    </xf>
    <xf numFmtId="178" fontId="4" fillId="0" borderId="0" xfId="8" applyNumberFormat="1" applyFont="1" applyFill="1" applyBorder="1" applyAlignment="1">
      <alignment horizontal="center" vertical="center"/>
    </xf>
    <xf numFmtId="184" fontId="13" fillId="0" borderId="6" xfId="9" applyNumberFormat="1" applyFont="1" applyFill="1" applyBorder="1" applyAlignment="1">
      <alignment horizontal="right" vertical="center"/>
    </xf>
    <xf numFmtId="184" fontId="13" fillId="0" borderId="7" xfId="9" applyNumberFormat="1" applyFont="1" applyFill="1" applyBorder="1" applyAlignment="1">
      <alignment horizontal="right" vertical="center"/>
    </xf>
    <xf numFmtId="184" fontId="13" fillId="0" borderId="0" xfId="9" applyNumberFormat="1" applyFont="1" applyFill="1" applyBorder="1" applyAlignment="1">
      <alignment horizontal="right" vertical="center"/>
    </xf>
    <xf numFmtId="184" fontId="13" fillId="0" borderId="5" xfId="9" applyNumberFormat="1" applyFont="1" applyFill="1" applyBorder="1" applyAlignment="1">
      <alignment horizontal="right" vertical="center"/>
    </xf>
    <xf numFmtId="184" fontId="11" fillId="0" borderId="0" xfId="9" applyNumberFormat="1" applyFont="1" applyFill="1" applyAlignment="1">
      <alignment horizontal="right" vertical="center"/>
    </xf>
    <xf numFmtId="184" fontId="4" fillId="0" borderId="0" xfId="9" applyNumberFormat="1" applyFont="1" applyFill="1" applyAlignment="1">
      <alignment horizontal="right" vertical="center"/>
    </xf>
    <xf numFmtId="49" fontId="4" fillId="0" borderId="6" xfId="1" applyNumberFormat="1" applyFont="1" applyBorder="1" applyAlignment="1">
      <alignment horizontal="left" vertical="center"/>
    </xf>
    <xf numFmtId="3" fontId="31" fillId="0" borderId="0" xfId="1" applyNumberFormat="1" applyFont="1" applyAlignment="1">
      <alignment vertical="center"/>
    </xf>
    <xf numFmtId="3" fontId="32" fillId="0" borderId="0" xfId="1" applyNumberFormat="1" applyFont="1" applyAlignment="1">
      <alignment vertical="center"/>
    </xf>
    <xf numFmtId="0" fontId="4" fillId="0" borderId="5" xfId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/>
    </xf>
    <xf numFmtId="179" fontId="5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vertical="center" shrinkToFit="1"/>
    </xf>
    <xf numFmtId="0" fontId="4" fillId="0" borderId="0" xfId="1" applyFont="1" applyFill="1" applyAlignment="1">
      <alignment horizontal="right" vertical="center" shrinkToFit="1"/>
    </xf>
    <xf numFmtId="49" fontId="4" fillId="0" borderId="0" xfId="1" applyNumberFormat="1" applyFont="1" applyFill="1" applyAlignment="1">
      <alignment horizontal="right" vertical="center" shrinkToFit="1"/>
    </xf>
    <xf numFmtId="185" fontId="4" fillId="0" borderId="0" xfId="1" applyNumberFormat="1" applyFont="1" applyFill="1" applyAlignment="1">
      <alignment vertical="center" shrinkToFit="1"/>
    </xf>
    <xf numFmtId="185" fontId="4" fillId="0" borderId="0" xfId="1" applyNumberFormat="1" applyFont="1" applyFill="1" applyAlignment="1">
      <alignment horizontal="right" vertical="center" shrinkToFit="1"/>
    </xf>
    <xf numFmtId="185" fontId="4" fillId="0" borderId="0" xfId="1" applyNumberFormat="1" applyFont="1" applyFill="1" applyAlignment="1">
      <alignment horizontal="left" vertical="center" shrinkToFit="1"/>
    </xf>
    <xf numFmtId="185" fontId="5" fillId="0" borderId="0" xfId="1" applyNumberFormat="1" applyFont="1" applyFill="1" applyAlignment="1">
      <alignment vertical="center" shrinkToFit="1"/>
    </xf>
    <xf numFmtId="185" fontId="5" fillId="0" borderId="0" xfId="1" applyNumberFormat="1" applyFont="1" applyFill="1" applyAlignment="1">
      <alignment horizontal="right" vertical="center" shrinkToFit="1"/>
    </xf>
    <xf numFmtId="0" fontId="4" fillId="0" borderId="0" xfId="1" applyFont="1" applyFill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shrinkToFit="1"/>
    </xf>
    <xf numFmtId="178" fontId="13" fillId="0" borderId="7" xfId="2" applyNumberFormat="1" applyFont="1" applyFill="1" applyBorder="1" applyAlignment="1" applyProtection="1">
      <alignment horizontal="right" vertical="center"/>
      <protection locked="0"/>
    </xf>
    <xf numFmtId="178" fontId="13" fillId="0" borderId="6" xfId="2" applyNumberFormat="1" applyFont="1" applyFill="1" applyBorder="1" applyAlignment="1" applyProtection="1">
      <alignment horizontal="right" vertical="center"/>
      <protection locked="0"/>
    </xf>
    <xf numFmtId="0" fontId="13" fillId="0" borderId="0" xfId="11" applyFont="1" applyBorder="1" applyAlignment="1">
      <alignment vertical="center"/>
    </xf>
    <xf numFmtId="184" fontId="5" fillId="0" borderId="0" xfId="3" applyNumberFormat="1" applyFont="1" applyFill="1" applyBorder="1" applyAlignment="1">
      <alignment horizontal="right" vertical="center"/>
    </xf>
    <xf numFmtId="0" fontId="13" fillId="0" borderId="0" xfId="11" applyFont="1" applyFill="1" applyBorder="1" applyAlignment="1">
      <alignment vertical="center"/>
    </xf>
    <xf numFmtId="6" fontId="13" fillId="0" borderId="0" xfId="14" applyFont="1" applyFill="1" applyBorder="1" applyAlignment="1">
      <alignment horizontal="distributed" vertical="center" justifyLastLine="1"/>
    </xf>
    <xf numFmtId="184" fontId="16" fillId="0" borderId="0" xfId="2" applyNumberFormat="1" applyFont="1" applyFill="1" applyAlignment="1">
      <alignment horizontal="right" vertical="center"/>
    </xf>
    <xf numFmtId="178" fontId="13" fillId="0" borderId="0" xfId="2" applyNumberFormat="1" applyFont="1" applyFill="1" applyBorder="1" applyAlignment="1">
      <alignment horizontal="right" vertical="center" shrinkToFit="1"/>
    </xf>
    <xf numFmtId="178" fontId="13" fillId="0" borderId="0" xfId="2" applyNumberFormat="1" applyFont="1" applyFill="1" applyAlignment="1">
      <alignment horizontal="right" vertical="center" shrinkToFit="1"/>
    </xf>
    <xf numFmtId="178" fontId="5" fillId="0" borderId="6" xfId="2" applyNumberFormat="1" applyFont="1" applyFill="1" applyBorder="1" applyAlignment="1">
      <alignment vertical="center" shrinkToFit="1"/>
    </xf>
    <xf numFmtId="178" fontId="5" fillId="0" borderId="6" xfId="2" applyNumberFormat="1" applyFont="1" applyFill="1" applyBorder="1" applyAlignment="1">
      <alignment horizontal="right" vertical="center" shrinkToFit="1"/>
    </xf>
    <xf numFmtId="184" fontId="16" fillId="0" borderId="7" xfId="1" applyNumberFormat="1" applyFont="1" applyFill="1" applyBorder="1" applyAlignment="1">
      <alignment horizontal="right" vertical="center"/>
    </xf>
    <xf numFmtId="184" fontId="16" fillId="0" borderId="6" xfId="1" applyNumberFormat="1" applyFont="1" applyFill="1" applyBorder="1" applyAlignment="1">
      <alignment horizontal="right" vertical="center"/>
    </xf>
    <xf numFmtId="184" fontId="33" fillId="0" borderId="0" xfId="1" applyNumberFormat="1" applyFont="1" applyFill="1" applyBorder="1" applyAlignment="1">
      <alignment horizontal="right" vertical="center"/>
    </xf>
    <xf numFmtId="184" fontId="5" fillId="0" borderId="5" xfId="3" applyNumberFormat="1" applyFont="1" applyFill="1" applyBorder="1" applyAlignment="1">
      <alignment horizontal="right" vertical="center"/>
    </xf>
    <xf numFmtId="178" fontId="13" fillId="0" borderId="0" xfId="3" applyNumberFormat="1" applyFont="1" applyFill="1" applyBorder="1" applyAlignment="1">
      <alignment horizontal="right" vertical="center"/>
    </xf>
    <xf numFmtId="49" fontId="34" fillId="0" borderId="0" xfId="0" applyNumberFormat="1" applyFont="1" applyAlignment="1">
      <alignment horizontal="center"/>
    </xf>
    <xf numFmtId="0" fontId="13" fillId="0" borderId="0" xfId="0" applyFont="1"/>
    <xf numFmtId="0" fontId="4" fillId="0" borderId="12" xfId="1" applyFont="1" applyBorder="1" applyAlignment="1">
      <alignment horizontal="distributed" vertical="center" justifyLastLine="1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/>
    </xf>
    <xf numFmtId="49" fontId="5" fillId="0" borderId="4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left" vertical="center" indent="1"/>
    </xf>
    <xf numFmtId="0" fontId="4" fillId="0" borderId="0" xfId="1" applyFont="1" applyFill="1" applyAlignment="1">
      <alignment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12" xfId="8" applyFont="1" applyFill="1" applyBorder="1" applyAlignment="1">
      <alignment horizontal="center" vertical="center"/>
    </xf>
    <xf numFmtId="0" fontId="4" fillId="0" borderId="2" xfId="8" applyFont="1" applyFill="1" applyBorder="1" applyAlignment="1">
      <alignment horizontal="center" vertical="center"/>
    </xf>
    <xf numFmtId="0" fontId="4" fillId="0" borderId="0" xfId="8" applyFont="1" applyFill="1" applyBorder="1" applyAlignment="1">
      <alignment horizontal="center" vertical="center"/>
    </xf>
    <xf numFmtId="49" fontId="8" fillId="0" borderId="0" xfId="8" applyNumberFormat="1" applyFont="1" applyFill="1" applyBorder="1" applyAlignment="1">
      <alignment horizontal="center" vertical="center"/>
    </xf>
    <xf numFmtId="0" fontId="4" fillId="0" borderId="0" xfId="8" applyFont="1" applyFill="1" applyAlignment="1">
      <alignment horizontal="center" vertical="center"/>
    </xf>
    <xf numFmtId="0" fontId="5" fillId="0" borderId="0" xfId="8" applyFont="1" applyFill="1" applyBorder="1" applyAlignment="1">
      <alignment horizontal="center" vertical="center"/>
    </xf>
    <xf numFmtId="0" fontId="4" fillId="0" borderId="11" xfId="8" applyFont="1" applyFill="1" applyBorder="1" applyAlignment="1">
      <alignment horizontal="center" vertical="center"/>
    </xf>
    <xf numFmtId="0" fontId="4" fillId="0" borderId="3" xfId="8" applyFont="1" applyFill="1" applyBorder="1" applyAlignment="1">
      <alignment horizontal="center" vertical="center"/>
    </xf>
    <xf numFmtId="49" fontId="4" fillId="0" borderId="0" xfId="8" applyNumberFormat="1" applyFont="1" applyFill="1" applyBorder="1" applyAlignment="1">
      <alignment horizontal="center" vertical="center"/>
    </xf>
    <xf numFmtId="49" fontId="4" fillId="0" borderId="0" xfId="8" applyNumberFormat="1" applyFont="1" applyFill="1" applyAlignment="1">
      <alignment horizontal="center" vertical="center"/>
    </xf>
    <xf numFmtId="0" fontId="5" fillId="0" borderId="0" xfId="8" applyFont="1" applyFill="1" applyAlignment="1">
      <alignment horizontal="center" vertical="center"/>
    </xf>
    <xf numFmtId="0" fontId="4" fillId="0" borderId="2" xfId="8" applyFont="1" applyFill="1" applyBorder="1" applyAlignment="1">
      <alignment horizontal="center" vertical="center" justifyLastLine="1"/>
    </xf>
    <xf numFmtId="0" fontId="4" fillId="0" borderId="12" xfId="8" applyFont="1" applyFill="1" applyBorder="1" applyAlignment="1">
      <alignment horizontal="center" vertical="center" justifyLastLine="1"/>
    </xf>
    <xf numFmtId="0" fontId="4" fillId="0" borderId="0" xfId="8" applyFont="1" applyFill="1" applyBorder="1" applyAlignment="1">
      <alignment vertical="center"/>
    </xf>
    <xf numFmtId="0" fontId="4" fillId="0" borderId="3" xfId="8" applyFont="1" applyFill="1" applyBorder="1" applyAlignment="1">
      <alignment horizontal="center" vertical="center" justifyLastLine="1"/>
    </xf>
    <xf numFmtId="0" fontId="4" fillId="0" borderId="12" xfId="1" applyFont="1" applyFill="1" applyBorder="1" applyAlignment="1">
      <alignment horizontal="center" vertical="center" shrinkToFit="1"/>
    </xf>
    <xf numFmtId="0" fontId="4" fillId="0" borderId="17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8" applyFont="1" applyFill="1" applyBorder="1" applyAlignment="1">
      <alignment horizontal="left" vertical="center" wrapText="1" indent="1"/>
    </xf>
    <xf numFmtId="0" fontId="5" fillId="0" borderId="0" xfId="8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 shrinkToFit="1"/>
    </xf>
    <xf numFmtId="3" fontId="4" fillId="0" borderId="0" xfId="1" applyNumberFormat="1" applyFont="1" applyFill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78" fontId="8" fillId="0" borderId="5" xfId="2" applyNumberFormat="1" applyFont="1" applyFill="1" applyBorder="1" applyAlignment="1">
      <alignment horizontal="right" vertical="center"/>
    </xf>
    <xf numFmtId="178" fontId="4" fillId="0" borderId="5" xfId="2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5" fillId="0" borderId="5" xfId="1" applyNumberFormat="1" applyFont="1" applyFill="1" applyBorder="1" applyAlignment="1">
      <alignment vertical="center"/>
    </xf>
    <xf numFmtId="178" fontId="8" fillId="0" borderId="0" xfId="2" applyNumberFormat="1" applyFont="1" applyFill="1" applyAlignment="1">
      <alignment horizontal="right" vertical="center"/>
    </xf>
    <xf numFmtId="178" fontId="4" fillId="0" borderId="0" xfId="2" applyNumberFormat="1" applyFont="1" applyFill="1" applyAlignment="1">
      <alignment horizontal="right" vertical="center"/>
    </xf>
    <xf numFmtId="38" fontId="4" fillId="0" borderId="6" xfId="9" applyFont="1" applyFill="1" applyBorder="1" applyAlignment="1">
      <alignment horizontal="right" vertical="center"/>
    </xf>
    <xf numFmtId="38" fontId="4" fillId="0" borderId="6" xfId="9" applyFont="1" applyFill="1" applyBorder="1" applyAlignment="1">
      <alignment horizontal="center" vertical="center"/>
    </xf>
    <xf numFmtId="38" fontId="4" fillId="0" borderId="6" xfId="9" applyFont="1" applyFill="1" applyBorder="1" applyAlignment="1">
      <alignment vertical="center"/>
    </xf>
    <xf numFmtId="38" fontId="4" fillId="0" borderId="7" xfId="9" applyFont="1" applyFill="1" applyBorder="1" applyAlignment="1">
      <alignment vertical="center"/>
    </xf>
    <xf numFmtId="38" fontId="4" fillId="0" borderId="5" xfId="9" applyFont="1" applyFill="1" applyBorder="1" applyAlignment="1">
      <alignment vertical="center"/>
    </xf>
    <xf numFmtId="178" fontId="9" fillId="0" borderId="0" xfId="8" applyNumberFormat="1" applyFont="1" applyFill="1">
      <alignment vertical="center"/>
    </xf>
    <xf numFmtId="38" fontId="4" fillId="0" borderId="5" xfId="9" applyFont="1" applyFill="1" applyBorder="1" applyAlignment="1">
      <alignment horizontal="right" vertical="center"/>
    </xf>
    <xf numFmtId="38" fontId="8" fillId="0" borderId="0" xfId="9" applyFont="1" applyFill="1" applyBorder="1" applyAlignment="1">
      <alignment vertical="center"/>
    </xf>
    <xf numFmtId="38" fontId="8" fillId="0" borderId="5" xfId="9" applyFont="1" applyFill="1" applyBorder="1" applyAlignment="1">
      <alignment vertical="center"/>
    </xf>
    <xf numFmtId="38" fontId="19" fillId="0" borderId="0" xfId="9" applyFont="1" applyFill="1" applyBorder="1" applyAlignment="1">
      <alignment vertical="center"/>
    </xf>
    <xf numFmtId="0" fontId="0" fillId="0" borderId="0" xfId="11" applyFont="1" applyFill="1" applyBorder="1" applyAlignment="1">
      <alignment vertical="center"/>
    </xf>
    <xf numFmtId="0" fontId="4" fillId="0" borderId="8" xfId="1" applyFont="1" applyFill="1" applyBorder="1" applyAlignment="1">
      <alignment horizontal="right" vertical="center"/>
    </xf>
    <xf numFmtId="0" fontId="4" fillId="0" borderId="6" xfId="1" applyFont="1" applyFill="1" applyBorder="1" applyAlignment="1">
      <alignment vertical="center"/>
    </xf>
    <xf numFmtId="3" fontId="22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vertical="center"/>
    </xf>
    <xf numFmtId="178" fontId="8" fillId="0" borderId="0" xfId="1" applyNumberFormat="1" applyFont="1" applyFill="1" applyBorder="1" applyAlignment="1">
      <alignment horizontal="right" vertical="center"/>
    </xf>
    <xf numFmtId="178" fontId="8" fillId="0" borderId="5" xfId="1" applyNumberFormat="1" applyFont="1" applyFill="1" applyBorder="1" applyAlignment="1">
      <alignment horizontal="right" vertical="center"/>
    </xf>
    <xf numFmtId="185" fontId="4" fillId="0" borderId="0" xfId="1" applyNumberFormat="1" applyFont="1" applyFill="1" applyBorder="1" applyAlignment="1">
      <alignment horizontal="right" vertical="center"/>
    </xf>
    <xf numFmtId="178" fontId="0" fillId="0" borderId="0" xfId="3" applyNumberFormat="1" applyFont="1" applyFill="1" applyBorder="1" applyAlignment="1">
      <alignment horizontal="right" vertical="center"/>
    </xf>
    <xf numFmtId="184" fontId="4" fillId="0" borderId="6" xfId="1" applyNumberFormat="1" applyFont="1" applyFill="1" applyBorder="1" applyAlignment="1">
      <alignment horizontal="right" vertical="center"/>
    </xf>
    <xf numFmtId="184" fontId="4" fillId="0" borderId="7" xfId="1" applyNumberFormat="1" applyFont="1" applyFill="1" applyBorder="1" applyAlignment="1">
      <alignment horizontal="right" vertical="center"/>
    </xf>
    <xf numFmtId="180" fontId="0" fillId="0" borderId="0" xfId="3" applyNumberFormat="1" applyFont="1" applyFill="1" applyAlignment="1">
      <alignment horizontal="right" vertical="center"/>
    </xf>
    <xf numFmtId="184" fontId="8" fillId="0" borderId="0" xfId="1" applyNumberFormat="1" applyFont="1" applyFill="1" applyBorder="1" applyAlignment="1">
      <alignment horizontal="right" vertical="center"/>
    </xf>
    <xf numFmtId="3" fontId="32" fillId="0" borderId="0" xfId="1" applyNumberFormat="1" applyFont="1" applyFill="1" applyAlignment="1">
      <alignment vertical="center"/>
    </xf>
    <xf numFmtId="3" fontId="32" fillId="0" borderId="0" xfId="1" applyNumberFormat="1" applyFont="1" applyFill="1" applyAlignment="1">
      <alignment horizontal="right" vertical="center"/>
    </xf>
    <xf numFmtId="3" fontId="31" fillId="0" borderId="0" xfId="1" applyNumberFormat="1" applyFont="1" applyFill="1" applyAlignment="1">
      <alignment vertical="center"/>
    </xf>
    <xf numFmtId="3" fontId="31" fillId="0" borderId="0" xfId="1" applyNumberFormat="1" applyFont="1" applyFill="1" applyAlignment="1">
      <alignment horizontal="right" vertical="center"/>
    </xf>
    <xf numFmtId="183" fontId="4" fillId="0" borderId="0" xfId="6" applyNumberFormat="1" applyFont="1" applyFill="1" applyAlignment="1">
      <alignment vertical="center"/>
    </xf>
    <xf numFmtId="178" fontId="4" fillId="0" borderId="0" xfId="6" applyNumberFormat="1" applyFont="1" applyFill="1" applyAlignment="1">
      <alignment horizontal="right" vertical="center"/>
    </xf>
    <xf numFmtId="178" fontId="4" fillId="0" borderId="0" xfId="6" applyNumberFormat="1" applyFont="1" applyFill="1" applyAlignment="1">
      <alignment vertical="center"/>
    </xf>
    <xf numFmtId="178" fontId="4" fillId="0" borderId="6" xfId="6" applyNumberFormat="1" applyFont="1" applyFill="1" applyBorder="1" applyAlignment="1">
      <alignment horizontal="right" vertical="center"/>
    </xf>
    <xf numFmtId="178" fontId="4" fillId="0" borderId="7" xfId="6" applyNumberFormat="1" applyFont="1" applyFill="1" applyBorder="1" applyAlignment="1">
      <alignment horizontal="right" vertical="center"/>
    </xf>
    <xf numFmtId="0" fontId="4" fillId="0" borderId="6" xfId="6" applyFont="1" applyFill="1" applyBorder="1" applyAlignment="1">
      <alignment horizontal="right" vertical="center"/>
    </xf>
    <xf numFmtId="178" fontId="4" fillId="0" borderId="5" xfId="6" applyNumberFormat="1" applyFont="1" applyFill="1" applyBorder="1" applyAlignment="1">
      <alignment horizontal="right" vertical="center"/>
    </xf>
    <xf numFmtId="0" fontId="4" fillId="0" borderId="0" xfId="6" applyFont="1" applyFill="1" applyAlignment="1">
      <alignment horizontal="right" vertical="center"/>
    </xf>
    <xf numFmtId="0" fontId="5" fillId="0" borderId="0" xfId="6" applyFont="1" applyFill="1" applyAlignment="1">
      <alignment vertical="center"/>
    </xf>
    <xf numFmtId="178" fontId="5" fillId="0" borderId="0" xfId="6" applyNumberFormat="1" applyFont="1" applyFill="1" applyAlignment="1">
      <alignment vertical="center"/>
    </xf>
    <xf numFmtId="178" fontId="8" fillId="0" borderId="0" xfId="6" applyNumberFormat="1" applyFont="1" applyFill="1" applyAlignment="1">
      <alignment horizontal="right" vertical="center"/>
    </xf>
    <xf numFmtId="0" fontId="4" fillId="0" borderId="0" xfId="1" applyFont="1" applyFill="1"/>
    <xf numFmtId="178" fontId="4" fillId="0" borderId="7" xfId="9" applyNumberFormat="1" applyFont="1" applyFill="1" applyBorder="1" applyAlignment="1">
      <alignment vertical="center"/>
    </xf>
    <xf numFmtId="0" fontId="4" fillId="0" borderId="6" xfId="8" applyFont="1" applyFill="1" applyBorder="1" applyAlignment="1">
      <alignment horizontal="center" vertical="center"/>
    </xf>
    <xf numFmtId="0" fontId="4" fillId="0" borderId="0" xfId="8" quotePrefix="1" applyFont="1" applyFill="1" applyBorder="1" applyAlignment="1">
      <alignment vertical="center"/>
    </xf>
    <xf numFmtId="178" fontId="8" fillId="0" borderId="0" xfId="9" applyNumberFormat="1" applyFont="1" applyFill="1" applyBorder="1" applyAlignment="1">
      <alignment vertical="center"/>
    </xf>
    <xf numFmtId="0" fontId="12" fillId="0" borderId="0" xfId="8" applyFont="1" applyFill="1" applyBorder="1" applyAlignment="1">
      <alignment horizontal="center" vertical="center" wrapText="1"/>
    </xf>
    <xf numFmtId="0" fontId="4" fillId="0" borderId="5" xfId="8" applyFont="1" applyFill="1" applyBorder="1" applyAlignment="1">
      <alignment horizontal="distributed" vertical="center" justifyLastLine="1"/>
    </xf>
    <xf numFmtId="0" fontId="4" fillId="0" borderId="3" xfId="8" applyFont="1" applyFill="1" applyBorder="1" applyAlignment="1">
      <alignment horizontal="distributed" vertical="center" wrapText="1" indent="1"/>
    </xf>
    <xf numFmtId="0" fontId="12" fillId="0" borderId="3" xfId="8" applyFont="1" applyFill="1" applyBorder="1" applyAlignment="1">
      <alignment horizontal="distributed" vertical="center" wrapText="1" indent="1"/>
    </xf>
    <xf numFmtId="0" fontId="4" fillId="0" borderId="2" xfId="8" applyFont="1" applyFill="1" applyBorder="1" applyAlignment="1">
      <alignment horizontal="distributed" vertical="center" indent="1"/>
    </xf>
    <xf numFmtId="184" fontId="5" fillId="0" borderId="5" xfId="1" applyNumberFormat="1" applyFont="1" applyFill="1" applyBorder="1" applyAlignment="1">
      <alignment horizontal="right" vertical="center"/>
    </xf>
    <xf numFmtId="184" fontId="5" fillId="0" borderId="0" xfId="1" applyNumberFormat="1" applyFont="1" applyFill="1" applyBorder="1" applyAlignment="1">
      <alignment horizontal="right" vertical="center"/>
    </xf>
    <xf numFmtId="178" fontId="13" fillId="0" borderId="5" xfId="3" applyNumberFormat="1" applyFont="1" applyFill="1" applyBorder="1" applyAlignment="1">
      <alignment horizontal="right" vertical="center"/>
    </xf>
    <xf numFmtId="178" fontId="5" fillId="0" borderId="0" xfId="1" applyNumberFormat="1" applyFont="1" applyFill="1" applyBorder="1" applyAlignment="1">
      <alignment horizontal="right" vertical="center"/>
    </xf>
    <xf numFmtId="178" fontId="13" fillId="0" borderId="5" xfId="3" applyNumberFormat="1" applyFont="1" applyFill="1" applyBorder="1" applyAlignment="1">
      <alignment vertical="center"/>
    </xf>
    <xf numFmtId="178" fontId="13" fillId="0" borderId="0" xfId="3" applyNumberFormat="1" applyFont="1" applyFill="1" applyBorder="1" applyAlignment="1">
      <alignment vertical="center"/>
    </xf>
    <xf numFmtId="178" fontId="13" fillId="0" borderId="7" xfId="3" applyNumberFormat="1" applyFont="1" applyFill="1" applyBorder="1" applyAlignment="1">
      <alignment horizontal="right" vertical="center"/>
    </xf>
    <xf numFmtId="178" fontId="13" fillId="0" borderId="6" xfId="3" applyNumberFormat="1" applyFont="1" applyFill="1" applyBorder="1" applyAlignment="1">
      <alignment horizontal="right" vertical="center"/>
    </xf>
    <xf numFmtId="0" fontId="35" fillId="0" borderId="0" xfId="8" applyFont="1" applyFill="1" applyBorder="1" applyAlignment="1">
      <alignment vertical="center"/>
    </xf>
    <xf numFmtId="185" fontId="35" fillId="0" borderId="0" xfId="8" applyNumberFormat="1" applyFont="1" applyFill="1" applyBorder="1" applyAlignment="1">
      <alignment horizontal="right" vertical="center"/>
    </xf>
    <xf numFmtId="38" fontId="35" fillId="0" borderId="0" xfId="9" applyFont="1" applyFill="1" applyBorder="1" applyAlignment="1">
      <alignment horizontal="right" vertical="center"/>
    </xf>
    <xf numFmtId="38" fontId="8" fillId="0" borderId="0" xfId="8" applyNumberFormat="1" applyFont="1" applyFill="1" applyBorder="1" applyAlignment="1">
      <alignment vertical="center"/>
    </xf>
    <xf numFmtId="38" fontId="35" fillId="0" borderId="0" xfId="8" applyNumberFormat="1" applyFont="1" applyFill="1" applyBorder="1" applyAlignment="1">
      <alignment vertical="center"/>
    </xf>
    <xf numFmtId="178" fontId="4" fillId="0" borderId="6" xfId="8" applyNumberFormat="1" applyFont="1" applyFill="1" applyBorder="1" applyAlignment="1">
      <alignment horizontal="right" vertical="center"/>
    </xf>
    <xf numFmtId="178" fontId="4" fillId="0" borderId="0" xfId="8" applyNumberFormat="1" applyFont="1" applyFill="1" applyBorder="1" applyAlignment="1">
      <alignment horizontal="right" vertical="center"/>
    </xf>
    <xf numFmtId="0" fontId="4" fillId="0" borderId="0" xfId="8" quotePrefix="1" applyFont="1" applyFill="1" applyBorder="1" applyAlignment="1">
      <alignment horizontal="left" vertical="center"/>
    </xf>
    <xf numFmtId="38" fontId="36" fillId="0" borderId="0" xfId="9" applyFont="1" applyFill="1" applyBorder="1" applyAlignment="1">
      <alignment horizontal="right" vertical="center"/>
    </xf>
    <xf numFmtId="0" fontId="12" fillId="0" borderId="1" xfId="8" applyFont="1" applyFill="1" applyBorder="1" applyAlignment="1">
      <alignment horizontal="distributed" vertical="center" wrapText="1"/>
    </xf>
    <xf numFmtId="0" fontId="12" fillId="0" borderId="17" xfId="8" applyFont="1" applyFill="1" applyBorder="1" applyAlignment="1">
      <alignment horizontal="distributed" vertical="center" wrapText="1"/>
    </xf>
    <xf numFmtId="0" fontId="4" fillId="0" borderId="0" xfId="15" applyFont="1" applyFill="1" applyBorder="1" applyAlignment="1">
      <alignment vertical="center"/>
    </xf>
    <xf numFmtId="49" fontId="4" fillId="0" borderId="0" xfId="15" applyNumberFormat="1" applyFont="1" applyFill="1" applyBorder="1" applyAlignment="1">
      <alignment vertical="center"/>
    </xf>
    <xf numFmtId="0" fontId="4" fillId="0" borderId="0" xfId="15" applyFont="1" applyFill="1" applyBorder="1" applyAlignment="1">
      <alignment horizontal="left" vertical="center"/>
    </xf>
    <xf numFmtId="38" fontId="4" fillId="0" borderId="8" xfId="3" applyFont="1" applyFill="1" applyBorder="1" applyAlignment="1">
      <alignment horizontal="right" vertical="center"/>
    </xf>
    <xf numFmtId="49" fontId="4" fillId="0" borderId="8" xfId="3" applyNumberFormat="1" applyFont="1" applyFill="1" applyBorder="1" applyAlignment="1">
      <alignment horizontal="right" vertical="center"/>
    </xf>
    <xf numFmtId="49" fontId="4" fillId="0" borderId="8" xfId="15" applyNumberFormat="1" applyFont="1" applyFill="1" applyBorder="1" applyAlignment="1">
      <alignment vertical="center"/>
    </xf>
    <xf numFmtId="194" fontId="4" fillId="0" borderId="0" xfId="3" applyNumberFormat="1" applyFont="1" applyFill="1" applyBorder="1" applyAlignment="1">
      <alignment horizontal="right" vertical="center" wrapText="1"/>
    </xf>
    <xf numFmtId="49" fontId="4" fillId="0" borderId="9" xfId="1" applyNumberFormat="1" applyFont="1" applyFill="1" applyBorder="1" applyAlignment="1">
      <alignment horizontal="left" vertical="center"/>
    </xf>
    <xf numFmtId="49" fontId="4" fillId="0" borderId="6" xfId="1" applyNumberFormat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78" fontId="4" fillId="0" borderId="0" xfId="3" applyNumberFormat="1" applyFont="1" applyFill="1" applyBorder="1" applyAlignment="1">
      <alignment vertical="center"/>
    </xf>
    <xf numFmtId="195" fontId="5" fillId="0" borderId="0" xfId="3" applyNumberFormat="1" applyFont="1" applyFill="1" applyBorder="1" applyAlignment="1">
      <alignment vertical="center"/>
    </xf>
    <xf numFmtId="0" fontId="5" fillId="0" borderId="0" xfId="15" applyFont="1" applyFill="1" applyBorder="1" applyAlignment="1">
      <alignment vertical="center"/>
    </xf>
    <xf numFmtId="194" fontId="8" fillId="0" borderId="0" xfId="3" applyNumberFormat="1" applyFont="1" applyFill="1" applyBorder="1" applyAlignment="1">
      <alignment horizontal="right" vertical="center"/>
    </xf>
    <xf numFmtId="178" fontId="8" fillId="0" borderId="0" xfId="3" applyNumberFormat="1" applyFont="1" applyFill="1" applyBorder="1" applyAlignment="1">
      <alignment horizontal="right" vertical="center"/>
    </xf>
    <xf numFmtId="194" fontId="4" fillId="0" borderId="0" xfId="3" applyNumberFormat="1" applyFont="1" applyFill="1" applyBorder="1" applyAlignment="1">
      <alignment horizontal="right" vertical="center"/>
    </xf>
    <xf numFmtId="0" fontId="4" fillId="0" borderId="0" xfId="15" applyFont="1" applyFill="1" applyBorder="1" applyAlignment="1">
      <alignment vertical="center" wrapText="1"/>
    </xf>
    <xf numFmtId="38" fontId="4" fillId="0" borderId="12" xfId="3" applyFont="1" applyFill="1" applyBorder="1" applyAlignment="1">
      <alignment horizontal="center" vertical="center" wrapText="1"/>
    </xf>
    <xf numFmtId="0" fontId="35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 indent="1"/>
    </xf>
    <xf numFmtId="38" fontId="4" fillId="0" borderId="0" xfId="3" applyFont="1" applyFill="1" applyBorder="1" applyAlignment="1">
      <alignment horizontal="distributed" vertical="center"/>
    </xf>
    <xf numFmtId="49" fontId="4" fillId="0" borderId="6" xfId="3" applyNumberFormat="1" applyFont="1" applyFill="1" applyBorder="1" applyAlignment="1">
      <alignment horizontal="left" vertical="center"/>
    </xf>
    <xf numFmtId="38" fontId="4" fillId="0" borderId="6" xfId="3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left" vertical="center"/>
    </xf>
    <xf numFmtId="38" fontId="4" fillId="0" borderId="0" xfId="3" applyFont="1" applyFill="1" applyBorder="1" applyAlignment="1">
      <alignment horizontal="right" vertical="center"/>
    </xf>
    <xf numFmtId="38" fontId="4" fillId="0" borderId="5" xfId="3" applyFont="1" applyFill="1" applyBorder="1" applyAlignment="1">
      <alignment horizontal="right" vertical="center"/>
    </xf>
    <xf numFmtId="38" fontId="4" fillId="0" borderId="0" xfId="3" applyFont="1" applyFill="1" applyBorder="1" applyAlignment="1">
      <alignment horizontal="center" vertical="center"/>
    </xf>
    <xf numFmtId="38" fontId="4" fillId="0" borderId="4" xfId="3" applyFont="1" applyFill="1" applyBorder="1" applyAlignment="1">
      <alignment horizontal="center" vertical="center"/>
    </xf>
    <xf numFmtId="38" fontId="4" fillId="0" borderId="0" xfId="3" applyFont="1" applyFill="1" applyAlignment="1">
      <alignment vertical="center" wrapText="1"/>
    </xf>
    <xf numFmtId="38" fontId="4" fillId="0" borderId="3" xfId="3" applyFont="1" applyFill="1" applyBorder="1" applyAlignment="1">
      <alignment horizontal="center" vertical="center" wrapText="1"/>
    </xf>
    <xf numFmtId="38" fontId="4" fillId="0" borderId="0" xfId="3" applyFont="1" applyFill="1" applyAlignment="1">
      <alignment horizontal="left" vertical="center"/>
    </xf>
    <xf numFmtId="38" fontId="5" fillId="0" borderId="0" xfId="3" applyFont="1" applyFill="1" applyAlignment="1">
      <alignment horizontal="center" vertical="center"/>
    </xf>
    <xf numFmtId="178" fontId="4" fillId="0" borderId="8" xfId="3" applyNumberFormat="1" applyFont="1" applyFill="1" applyBorder="1" applyAlignment="1">
      <alignment vertical="center"/>
    </xf>
    <xf numFmtId="38" fontId="4" fillId="0" borderId="8" xfId="3" applyFont="1" applyFill="1" applyBorder="1" applyAlignment="1">
      <alignment horizontal="distributed" vertical="center"/>
    </xf>
    <xf numFmtId="178" fontId="4" fillId="0" borderId="6" xfId="3" applyNumberFormat="1" applyFont="1" applyFill="1" applyBorder="1" applyAlignment="1">
      <alignment horizontal="center" vertical="center"/>
    </xf>
    <xf numFmtId="38" fontId="4" fillId="0" borderId="6" xfId="3" applyFont="1" applyFill="1" applyBorder="1" applyAlignment="1">
      <alignment horizontal="distributed" vertical="center" wrapText="1" justifyLastLine="1"/>
    </xf>
    <xf numFmtId="178" fontId="4" fillId="0" borderId="5" xfId="3" applyNumberFormat="1" applyFont="1" applyFill="1" applyBorder="1" applyAlignment="1">
      <alignment horizontal="right" vertical="center"/>
    </xf>
    <xf numFmtId="38" fontId="8" fillId="0" borderId="25" xfId="3" applyFont="1" applyFill="1" applyBorder="1" applyAlignment="1">
      <alignment vertical="center"/>
    </xf>
    <xf numFmtId="178" fontId="4" fillId="0" borderId="0" xfId="3" applyNumberFormat="1" applyFont="1" applyFill="1" applyAlignment="1">
      <alignment horizontal="right" vertical="center"/>
    </xf>
    <xf numFmtId="38" fontId="4" fillId="0" borderId="0" xfId="3" applyFont="1" applyFill="1" applyBorder="1" applyAlignment="1">
      <alignment horizontal="center" vertical="center" wrapText="1" justifyLastLine="1"/>
    </xf>
    <xf numFmtId="38" fontId="4" fillId="0" borderId="0" xfId="3" applyFont="1" applyFill="1" applyBorder="1" applyAlignment="1">
      <alignment horizontal="center" vertical="center" wrapText="1" shrinkToFit="1"/>
    </xf>
    <xf numFmtId="38" fontId="4" fillId="0" borderId="5" xfId="3" applyFont="1" applyFill="1" applyBorder="1" applyAlignment="1">
      <alignment horizontal="center" vertical="center" wrapText="1" justifyLastLine="1"/>
    </xf>
    <xf numFmtId="38" fontId="4" fillId="0" borderId="0" xfId="3" applyFont="1" applyFill="1" applyBorder="1" applyAlignment="1">
      <alignment horizontal="center" vertical="center" wrapText="1"/>
    </xf>
    <xf numFmtId="38" fontId="4" fillId="0" borderId="3" xfId="3" applyFont="1" applyFill="1" applyBorder="1" applyAlignment="1">
      <alignment horizontal="center" vertical="center" wrapText="1" justifyLastLine="1"/>
    </xf>
    <xf numFmtId="38" fontId="4" fillId="0" borderId="2" xfId="3" applyFont="1" applyFill="1" applyBorder="1" applyAlignment="1">
      <alignment horizontal="center" vertical="center" wrapText="1" shrinkToFit="1"/>
    </xf>
    <xf numFmtId="38" fontId="4" fillId="0" borderId="2" xfId="3" applyFont="1" applyFill="1" applyBorder="1" applyAlignment="1">
      <alignment horizontal="center" vertical="center" wrapText="1" justifyLastLine="1"/>
    </xf>
    <xf numFmtId="178" fontId="4" fillId="0" borderId="6" xfId="2" applyNumberFormat="1" applyFont="1" applyFill="1" applyBorder="1" applyAlignment="1">
      <alignment horizontal="right" vertical="center"/>
    </xf>
    <xf numFmtId="178" fontId="4" fillId="0" borderId="7" xfId="2" applyNumberFormat="1" applyFont="1" applyFill="1" applyBorder="1" applyAlignment="1">
      <alignment horizontal="right" vertical="center"/>
    </xf>
    <xf numFmtId="178" fontId="4" fillId="0" borderId="0" xfId="2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distributed" vertical="center" wrapText="1" indent="1"/>
    </xf>
    <xf numFmtId="0" fontId="5" fillId="0" borderId="0" xfId="1" applyFont="1" applyFill="1" applyAlignment="1">
      <alignment horizontal="left" vertical="center"/>
    </xf>
    <xf numFmtId="38" fontId="4" fillId="0" borderId="8" xfId="1" applyNumberFormat="1" applyFont="1" applyFill="1" applyBorder="1" applyAlignment="1">
      <alignment vertical="center"/>
    </xf>
    <xf numFmtId="0" fontId="4" fillId="0" borderId="8" xfId="1" applyFont="1" applyFill="1" applyBorder="1" applyAlignment="1">
      <alignment horizontal="center" vertical="center"/>
    </xf>
    <xf numFmtId="38" fontId="4" fillId="0" borderId="8" xfId="1" applyNumberFormat="1" applyFont="1" applyFill="1" applyBorder="1" applyAlignment="1">
      <alignment horizontal="center" vertical="center"/>
    </xf>
    <xf numFmtId="38" fontId="5" fillId="0" borderId="8" xfId="1" applyNumberFormat="1" applyFont="1" applyFill="1" applyBorder="1" applyAlignment="1">
      <alignment vertical="center"/>
    </xf>
    <xf numFmtId="178" fontId="5" fillId="0" borderId="0" xfId="3" applyNumberFormat="1" applyFont="1" applyFill="1" applyAlignment="1">
      <alignment vertical="center"/>
    </xf>
    <xf numFmtId="178" fontId="5" fillId="0" borderId="5" xfId="3" applyNumberFormat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 justifyLastLine="1"/>
    </xf>
    <xf numFmtId="0" fontId="4" fillId="0" borderId="0" xfId="16" applyFont="1" applyFill="1" applyAlignment="1">
      <alignment vertical="center"/>
    </xf>
    <xf numFmtId="0" fontId="4" fillId="0" borderId="0" xfId="16" applyFont="1" applyFill="1" applyBorder="1" applyAlignment="1">
      <alignment vertical="center"/>
    </xf>
    <xf numFmtId="3" fontId="4" fillId="0" borderId="0" xfId="16" applyNumberFormat="1" applyFont="1" applyFill="1" applyBorder="1" applyAlignment="1">
      <alignment vertical="center"/>
    </xf>
    <xf numFmtId="0" fontId="4" fillId="0" borderId="0" xfId="16" applyFont="1" applyFill="1" applyAlignment="1">
      <alignment horizontal="left" vertical="center"/>
    </xf>
    <xf numFmtId="0" fontId="4" fillId="0" borderId="0" xfId="16" applyFont="1" applyFill="1" applyAlignment="1">
      <alignment horizontal="center" vertical="center"/>
    </xf>
    <xf numFmtId="38" fontId="4" fillId="0" borderId="0" xfId="16" applyNumberFormat="1" applyFont="1" applyFill="1" applyBorder="1" applyAlignment="1">
      <alignment horizontal="center" vertical="center"/>
    </xf>
    <xf numFmtId="38" fontId="4" fillId="0" borderId="8" xfId="16" applyNumberFormat="1" applyFont="1" applyFill="1" applyBorder="1" applyAlignment="1">
      <alignment vertical="center"/>
    </xf>
    <xf numFmtId="180" fontId="4" fillId="0" borderId="0" xfId="16" applyNumberFormat="1" applyFont="1" applyFill="1" applyAlignment="1">
      <alignment vertical="center"/>
    </xf>
    <xf numFmtId="0" fontId="4" fillId="0" borderId="8" xfId="16" applyFont="1" applyFill="1" applyBorder="1" applyAlignment="1">
      <alignment vertical="center"/>
    </xf>
    <xf numFmtId="38" fontId="4" fillId="0" borderId="0" xfId="17" applyFont="1" applyFill="1" applyAlignment="1">
      <alignment vertical="center"/>
    </xf>
    <xf numFmtId="38" fontId="4" fillId="0" borderId="0" xfId="17" applyFont="1" applyFill="1" applyBorder="1" applyAlignment="1">
      <alignment vertical="center"/>
    </xf>
    <xf numFmtId="196" fontId="4" fillId="0" borderId="0" xfId="17" applyNumberFormat="1" applyFont="1" applyFill="1" applyBorder="1" applyAlignment="1">
      <alignment vertical="center"/>
    </xf>
    <xf numFmtId="196" fontId="4" fillId="0" borderId="0" xfId="17" applyNumberFormat="1" applyFont="1" applyFill="1" applyAlignment="1">
      <alignment vertical="center"/>
    </xf>
    <xf numFmtId="196" fontId="4" fillId="0" borderId="6" xfId="17" applyNumberFormat="1" applyFont="1" applyFill="1" applyBorder="1" applyAlignment="1">
      <alignment vertical="center"/>
    </xf>
    <xf numFmtId="38" fontId="4" fillId="0" borderId="9" xfId="17" applyFont="1" applyFill="1" applyBorder="1" applyAlignment="1">
      <alignment horizontal="left" vertical="center"/>
    </xf>
    <xf numFmtId="179" fontId="4" fillId="0" borderId="0" xfId="17" applyNumberFormat="1" applyFont="1" applyFill="1" applyAlignment="1">
      <alignment vertical="center"/>
    </xf>
    <xf numFmtId="179" fontId="4" fillId="0" borderId="5" xfId="17" applyNumberFormat="1" applyFont="1" applyFill="1" applyBorder="1" applyAlignment="1">
      <alignment vertical="center"/>
    </xf>
    <xf numFmtId="0" fontId="4" fillId="0" borderId="4" xfId="17" applyNumberFormat="1" applyFont="1" applyFill="1" applyBorder="1" applyAlignment="1">
      <alignment horizontal="left" vertical="center"/>
    </xf>
    <xf numFmtId="38" fontId="4" fillId="0" borderId="4" xfId="17" applyFont="1" applyFill="1" applyBorder="1" applyAlignment="1">
      <alignment horizontal="left" vertical="center"/>
    </xf>
    <xf numFmtId="196" fontId="4" fillId="0" borderId="0" xfId="16" applyNumberFormat="1" applyFont="1" applyFill="1" applyBorder="1" applyAlignment="1">
      <alignment horizontal="center" vertical="center" wrapText="1"/>
    </xf>
    <xf numFmtId="179" fontId="4" fillId="0" borderId="0" xfId="16" applyNumberFormat="1" applyFont="1" applyFill="1" applyBorder="1" applyAlignment="1">
      <alignment vertical="center"/>
    </xf>
    <xf numFmtId="179" fontId="4" fillId="0" borderId="5" xfId="16" applyNumberFormat="1" applyFont="1" applyFill="1" applyBorder="1" applyAlignment="1">
      <alignment vertical="center"/>
    </xf>
    <xf numFmtId="0" fontId="4" fillId="0" borderId="4" xfId="16" applyFont="1" applyFill="1" applyBorder="1" applyAlignment="1">
      <alignment horizontal="center" vertical="center"/>
    </xf>
    <xf numFmtId="0" fontId="4" fillId="0" borderId="0" xfId="16" applyFont="1" applyFill="1" applyBorder="1" applyAlignment="1">
      <alignment horizontal="center" vertical="center"/>
    </xf>
    <xf numFmtId="196" fontId="4" fillId="0" borderId="10" xfId="16" applyNumberFormat="1" applyFont="1" applyFill="1" applyBorder="1" applyAlignment="1">
      <alignment vertical="center"/>
    </xf>
    <xf numFmtId="196" fontId="4" fillId="0" borderId="5" xfId="16" applyNumberFormat="1" applyFont="1" applyFill="1" applyBorder="1" applyAlignment="1">
      <alignment horizontal="center" vertical="center"/>
    </xf>
    <xf numFmtId="0" fontId="4" fillId="0" borderId="3" xfId="16" applyFont="1" applyFill="1" applyBorder="1" applyAlignment="1">
      <alignment horizontal="center" vertical="center" wrapText="1" justifyLastLine="1"/>
    </xf>
    <xf numFmtId="0" fontId="4" fillId="0" borderId="3" xfId="16" applyFont="1" applyFill="1" applyBorder="1" applyAlignment="1">
      <alignment horizontal="center" vertical="center"/>
    </xf>
    <xf numFmtId="0" fontId="5" fillId="0" borderId="0" xfId="16" applyFont="1" applyFill="1" applyBorder="1" applyAlignment="1">
      <alignment horizontal="center" vertical="center"/>
    </xf>
    <xf numFmtId="0" fontId="5" fillId="0" borderId="6" xfId="16" applyFont="1" applyFill="1" applyBorder="1" applyAlignment="1">
      <alignment horizontal="center" vertical="center"/>
    </xf>
    <xf numFmtId="0" fontId="5" fillId="0" borderId="0" xfId="16" applyFont="1" applyFill="1" applyAlignment="1">
      <alignment horizontal="center" vertical="center"/>
    </xf>
    <xf numFmtId="0" fontId="5" fillId="0" borderId="0" xfId="16" applyFont="1" applyFill="1" applyAlignment="1">
      <alignment vertical="center"/>
    </xf>
    <xf numFmtId="0" fontId="4" fillId="0" borderId="0" xfId="16" applyFont="1" applyFill="1" applyAlignment="1">
      <alignment horizontal="left" vertical="center" indent="1"/>
    </xf>
    <xf numFmtId="0" fontId="4" fillId="0" borderId="6" xfId="16" applyFont="1" applyFill="1" applyBorder="1" applyAlignment="1">
      <alignment vertical="center"/>
    </xf>
    <xf numFmtId="38" fontId="5" fillId="0" borderId="0" xfId="17" applyFont="1" applyFill="1" applyAlignment="1">
      <alignment vertical="center"/>
    </xf>
    <xf numFmtId="178" fontId="4" fillId="0" borderId="0" xfId="16" applyNumberFormat="1" applyFont="1" applyFill="1" applyAlignment="1">
      <alignment vertical="center"/>
    </xf>
    <xf numFmtId="38" fontId="4" fillId="0" borderId="0" xfId="1" applyNumberFormat="1" applyFont="1" applyFill="1" applyAlignment="1">
      <alignment horizontal="center" vertical="center"/>
    </xf>
    <xf numFmtId="180" fontId="4" fillId="0" borderId="0" xfId="1" applyNumberFormat="1" applyFont="1" applyFill="1" applyBorder="1" applyAlignment="1">
      <alignment vertical="center"/>
    </xf>
    <xf numFmtId="180" fontId="4" fillId="0" borderId="6" xfId="1" applyNumberFormat="1" applyFont="1" applyFill="1" applyBorder="1" applyAlignment="1">
      <alignment vertical="center"/>
    </xf>
    <xf numFmtId="180" fontId="4" fillId="0" borderId="7" xfId="1" applyNumberFormat="1" applyFont="1" applyFill="1" applyBorder="1" applyAlignment="1">
      <alignment vertical="center"/>
    </xf>
    <xf numFmtId="180" fontId="4" fillId="0" borderId="5" xfId="1" applyNumberFormat="1" applyFont="1" applyFill="1" applyBorder="1" applyAlignment="1">
      <alignment vertical="center"/>
    </xf>
    <xf numFmtId="0" fontId="4" fillId="0" borderId="0" xfId="1" quotePrefix="1" applyFont="1" applyFill="1" applyAlignment="1">
      <alignment horizontal="left" vertical="center"/>
    </xf>
    <xf numFmtId="180" fontId="4" fillId="0" borderId="0" xfId="1" applyNumberFormat="1" applyFont="1" applyFill="1" applyAlignment="1">
      <alignment horizontal="right" vertical="center"/>
    </xf>
    <xf numFmtId="180" fontId="5" fillId="0" borderId="0" xfId="1" applyNumberFormat="1" applyFont="1" applyFill="1" applyAlignment="1">
      <alignment vertical="center"/>
    </xf>
    <xf numFmtId="197" fontId="5" fillId="0" borderId="0" xfId="1" applyNumberFormat="1" applyFont="1" applyFill="1" applyAlignment="1">
      <alignment vertical="center"/>
    </xf>
    <xf numFmtId="180" fontId="5" fillId="0" borderId="5" xfId="1" applyNumberFormat="1" applyFont="1" applyFill="1" applyBorder="1" applyAlignment="1">
      <alignment vertical="center"/>
    </xf>
    <xf numFmtId="0" fontId="12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 justifyLastLine="1"/>
    </xf>
    <xf numFmtId="0" fontId="5" fillId="0" borderId="0" xfId="1" applyFont="1" applyFill="1" applyAlignment="1">
      <alignment horizontal="right" vertical="center"/>
    </xf>
    <xf numFmtId="180" fontId="13" fillId="0" borderId="0" xfId="3" applyNumberFormat="1" applyFont="1" applyFill="1" applyBorder="1" applyAlignment="1">
      <alignment vertical="center"/>
    </xf>
    <xf numFmtId="180" fontId="13" fillId="0" borderId="0" xfId="3" applyNumberFormat="1" applyFont="1" applyFill="1" applyAlignment="1">
      <alignment horizontal="right" vertical="center"/>
    </xf>
    <xf numFmtId="180" fontId="5" fillId="0" borderId="0" xfId="3" applyNumberFormat="1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180" fontId="5" fillId="0" borderId="0" xfId="3" applyNumberFormat="1" applyFont="1" applyFill="1" applyAlignment="1">
      <alignment horizontal="right" vertical="center"/>
    </xf>
    <xf numFmtId="38" fontId="5" fillId="0" borderId="0" xfId="1" applyNumberFormat="1" applyFont="1" applyFill="1" applyAlignment="1">
      <alignment vertical="center"/>
    </xf>
    <xf numFmtId="180" fontId="13" fillId="0" borderId="0" xfId="3" applyNumberFormat="1" applyFont="1" applyFill="1" applyAlignment="1">
      <alignment vertical="center"/>
    </xf>
    <xf numFmtId="180" fontId="13" fillId="0" borderId="6" xfId="3" applyNumberFormat="1" applyFont="1" applyFill="1" applyBorder="1" applyAlignment="1">
      <alignment vertical="center"/>
    </xf>
    <xf numFmtId="179" fontId="13" fillId="0" borderId="0" xfId="3" applyNumberFormat="1" applyFont="1" applyFill="1" applyBorder="1" applyAlignment="1">
      <alignment horizontal="right" vertical="center"/>
    </xf>
    <xf numFmtId="38" fontId="13" fillId="0" borderId="0" xfId="3" applyFont="1" applyFill="1" applyAlignment="1">
      <alignment horizontal="right" vertical="center"/>
    </xf>
    <xf numFmtId="178" fontId="13" fillId="0" borderId="0" xfId="3" applyNumberFormat="1" applyFont="1" applyFill="1" applyAlignment="1">
      <alignment vertical="center"/>
    </xf>
    <xf numFmtId="38" fontId="13" fillId="0" borderId="4" xfId="3" applyFont="1" applyFill="1" applyBorder="1" applyAlignment="1">
      <alignment horizontal="left" vertical="center"/>
    </xf>
    <xf numFmtId="49" fontId="13" fillId="0" borderId="4" xfId="3" applyNumberFormat="1" applyFont="1" applyFill="1" applyBorder="1" applyAlignment="1">
      <alignment horizontal="left" vertical="center"/>
    </xf>
    <xf numFmtId="38" fontId="13" fillId="0" borderId="9" xfId="3" applyFont="1" applyFill="1" applyBorder="1" applyAlignment="1">
      <alignment horizontal="left" vertical="center"/>
    </xf>
    <xf numFmtId="178" fontId="13" fillId="0" borderId="6" xfId="3" applyNumberFormat="1" applyFont="1" applyFill="1" applyBorder="1" applyAlignment="1">
      <alignment vertical="center"/>
    </xf>
    <xf numFmtId="0" fontId="4" fillId="0" borderId="6" xfId="8" quotePrefix="1" applyFont="1" applyFill="1" applyBorder="1" applyAlignment="1">
      <alignment vertical="center"/>
    </xf>
    <xf numFmtId="0" fontId="8" fillId="0" borderId="0" xfId="8" applyFont="1" applyFill="1" applyAlignment="1">
      <alignment vertical="center"/>
    </xf>
    <xf numFmtId="3" fontId="8" fillId="0" borderId="0" xfId="8" applyNumberFormat="1" applyFont="1" applyFill="1" applyAlignment="1">
      <alignment vertical="center"/>
    </xf>
    <xf numFmtId="184" fontId="8" fillId="0" borderId="0" xfId="8" applyNumberFormat="1" applyFont="1" applyFill="1" applyBorder="1" applyAlignment="1">
      <alignment horizontal="right" vertical="center"/>
    </xf>
    <xf numFmtId="184" fontId="8" fillId="0" borderId="5" xfId="8" applyNumberFormat="1" applyFont="1" applyFill="1" applyBorder="1" applyAlignment="1">
      <alignment horizontal="right" vertical="center"/>
    </xf>
    <xf numFmtId="38" fontId="4" fillId="0" borderId="11" xfId="9" applyFont="1" applyFill="1" applyBorder="1" applyAlignment="1">
      <alignment horizontal="center" vertical="center" justifyLastLine="1"/>
    </xf>
    <xf numFmtId="38" fontId="4" fillId="0" borderId="12" xfId="9" applyFont="1" applyFill="1" applyBorder="1" applyAlignment="1">
      <alignment horizontal="center" vertical="center" justifyLastLine="1"/>
    </xf>
    <xf numFmtId="179" fontId="4" fillId="0" borderId="0" xfId="8" applyNumberFormat="1" applyFont="1" applyFill="1" applyAlignment="1">
      <alignment horizontal="center" vertical="center"/>
    </xf>
    <xf numFmtId="198" fontId="4" fillId="0" borderId="6" xfId="9" applyNumberFormat="1" applyFont="1" applyFill="1" applyBorder="1" applyAlignment="1">
      <alignment horizontal="right" vertical="center"/>
    </xf>
    <xf numFmtId="49" fontId="4" fillId="0" borderId="7" xfId="8" applyNumberFormat="1" applyFont="1" applyFill="1" applyBorder="1" applyAlignment="1">
      <alignment horizontal="left" vertical="center"/>
    </xf>
    <xf numFmtId="198" fontId="4" fillId="0" borderId="0" xfId="9" applyNumberFormat="1" applyFont="1" applyFill="1" applyBorder="1" applyAlignment="1">
      <alignment horizontal="right" vertical="center"/>
    </xf>
    <xf numFmtId="49" fontId="4" fillId="0" borderId="5" xfId="8" applyNumberFormat="1" applyFont="1" applyFill="1" applyBorder="1" applyAlignment="1">
      <alignment horizontal="left" vertical="center"/>
    </xf>
    <xf numFmtId="3" fontId="4" fillId="0" borderId="0" xfId="8" applyNumberFormat="1" applyFont="1" applyFill="1" applyBorder="1">
      <alignment vertical="center"/>
    </xf>
    <xf numFmtId="38" fontId="4" fillId="0" borderId="0" xfId="9" applyFont="1" applyFill="1" applyBorder="1" applyAlignment="1">
      <alignment horizontal="right" vertical="center"/>
    </xf>
    <xf numFmtId="199" fontId="4" fillId="0" borderId="0" xfId="8" applyNumberFormat="1" applyFont="1" applyFill="1" applyBorder="1">
      <alignment vertical="center"/>
    </xf>
    <xf numFmtId="38" fontId="4" fillId="0" borderId="0" xfId="9" applyFont="1" applyFill="1" applyBorder="1">
      <alignment vertical="center"/>
    </xf>
    <xf numFmtId="38" fontId="5" fillId="0" borderId="0" xfId="9" applyFont="1" applyFill="1" applyBorder="1" applyAlignment="1">
      <alignment horizontal="right"/>
    </xf>
    <xf numFmtId="0" fontId="4" fillId="0" borderId="5" xfId="8" applyFont="1" applyFill="1" applyBorder="1" applyAlignment="1">
      <alignment horizontal="left" vertical="center"/>
    </xf>
    <xf numFmtId="0" fontId="19" fillId="0" borderId="0" xfId="8" applyFont="1" applyFill="1" applyBorder="1">
      <alignment vertical="center"/>
    </xf>
    <xf numFmtId="198" fontId="8" fillId="0" borderId="0" xfId="9" applyNumberFormat="1" applyFont="1" applyFill="1" applyBorder="1" applyAlignment="1">
      <alignment horizontal="right" vertical="center"/>
    </xf>
    <xf numFmtId="49" fontId="4" fillId="0" borderId="5" xfId="8" applyNumberFormat="1" applyFont="1" applyFill="1" applyBorder="1" applyAlignment="1">
      <alignment horizontal="center" vertical="center"/>
    </xf>
    <xf numFmtId="38" fontId="4" fillId="0" borderId="18" xfId="9" applyFont="1" applyFill="1" applyBorder="1" applyAlignment="1">
      <alignment vertical="center"/>
    </xf>
    <xf numFmtId="0" fontId="4" fillId="0" borderId="5" xfId="8" applyFont="1" applyFill="1" applyBorder="1" applyAlignment="1">
      <alignment horizontal="center" vertical="center"/>
    </xf>
    <xf numFmtId="0" fontId="4" fillId="0" borderId="0" xfId="8" applyFont="1" applyFill="1" applyBorder="1" applyAlignment="1">
      <alignment horizontal="distributed" vertical="center" wrapText="1" indent="1"/>
    </xf>
    <xf numFmtId="0" fontId="4" fillId="0" borderId="10" xfId="8" applyFont="1" applyFill="1" applyBorder="1" applyAlignment="1">
      <alignment horizontal="center" vertical="center"/>
    </xf>
    <xf numFmtId="0" fontId="4" fillId="0" borderId="1" xfId="8" applyFont="1" applyFill="1" applyBorder="1" applyAlignment="1">
      <alignment horizontal="center" vertical="center" wrapText="1"/>
    </xf>
    <xf numFmtId="0" fontId="4" fillId="0" borderId="17" xfId="8" applyFont="1" applyFill="1" applyBorder="1" applyAlignment="1">
      <alignment horizontal="distributed" vertical="center" wrapText="1"/>
    </xf>
    <xf numFmtId="0" fontId="4" fillId="0" borderId="3" xfId="8" applyFont="1" applyFill="1" applyBorder="1" applyAlignment="1">
      <alignment horizontal="center" vertical="center" wrapText="1"/>
    </xf>
    <xf numFmtId="38" fontId="5" fillId="0" borderId="5" xfId="9" applyFont="1" applyFill="1" applyBorder="1" applyAlignment="1">
      <alignment horizontal="right" vertical="center"/>
    </xf>
    <xf numFmtId="0" fontId="19" fillId="0" borderId="0" xfId="8" applyFont="1" applyFill="1" applyBorder="1" applyAlignment="1">
      <alignment vertical="center"/>
    </xf>
    <xf numFmtId="183" fontId="4" fillId="0" borderId="0" xfId="1" applyNumberFormat="1" applyFont="1" applyFill="1" applyBorder="1" applyAlignment="1">
      <alignment vertical="center"/>
    </xf>
    <xf numFmtId="178" fontId="4" fillId="0" borderId="16" xfId="1" applyNumberFormat="1" applyFont="1" applyFill="1" applyBorder="1" applyAlignment="1">
      <alignment horizontal="right" vertical="center"/>
    </xf>
    <xf numFmtId="178" fontId="4" fillId="0" borderId="10" xfId="1" applyNumberFormat="1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horizontal="right" vertical="center"/>
    </xf>
    <xf numFmtId="41" fontId="4" fillId="0" borderId="0" xfId="1" applyNumberFormat="1" applyFont="1" applyFill="1" applyAlignment="1">
      <alignment vertical="center"/>
    </xf>
    <xf numFmtId="49" fontId="4" fillId="0" borderId="6" xfId="8" applyNumberFormat="1" applyFont="1" applyFill="1" applyBorder="1" applyAlignment="1">
      <alignment horizontal="center" vertical="center"/>
    </xf>
    <xf numFmtId="178" fontId="8" fillId="0" borderId="5" xfId="8" applyNumberFormat="1" applyFont="1" applyFill="1" applyBorder="1" applyAlignment="1">
      <alignment vertical="center"/>
    </xf>
    <xf numFmtId="0" fontId="4" fillId="0" borderId="0" xfId="8" applyFont="1" applyFill="1" applyAlignment="1">
      <alignment horizontal="distributed" vertical="center" justifyLastLine="1"/>
    </xf>
    <xf numFmtId="179" fontId="4" fillId="0" borderId="0" xfId="8" applyNumberFormat="1" applyFont="1" applyFill="1">
      <alignment vertical="center"/>
    </xf>
    <xf numFmtId="0" fontId="9" fillId="0" borderId="0" xfId="8" applyFont="1" applyFill="1" applyAlignment="1">
      <alignment horizontal="left" vertical="center"/>
    </xf>
    <xf numFmtId="41" fontId="4" fillId="0" borderId="6" xfId="8" applyNumberFormat="1" applyFont="1" applyFill="1" applyBorder="1" applyAlignment="1">
      <alignment horizontal="right" vertical="center"/>
    </xf>
    <xf numFmtId="41" fontId="4" fillId="0" borderId="6" xfId="8" applyNumberFormat="1" applyFont="1" applyFill="1" applyBorder="1" applyAlignment="1">
      <alignment vertical="center"/>
    </xf>
    <xf numFmtId="41" fontId="4" fillId="0" borderId="7" xfId="8" applyNumberFormat="1" applyFont="1" applyFill="1" applyBorder="1" applyAlignment="1">
      <alignment horizontal="right" vertical="center"/>
    </xf>
    <xf numFmtId="41" fontId="4" fillId="0" borderId="0" xfId="8" applyNumberFormat="1" applyFont="1" applyFill="1" applyAlignment="1">
      <alignment horizontal="right" vertical="center"/>
    </xf>
    <xf numFmtId="41" fontId="4" fillId="0" borderId="0" xfId="8" applyNumberFormat="1" applyFont="1" applyFill="1" applyAlignment="1">
      <alignment vertical="center"/>
    </xf>
    <xf numFmtId="41" fontId="4" fillId="0" borderId="0" xfId="8" applyNumberFormat="1" applyFont="1" applyFill="1">
      <alignment vertical="center"/>
    </xf>
    <xf numFmtId="41" fontId="4" fillId="0" borderId="0" xfId="8" applyNumberFormat="1" applyFont="1" applyFill="1" applyAlignment="1">
      <alignment horizontal="right"/>
    </xf>
    <xf numFmtId="41" fontId="4" fillId="0" borderId="0" xfId="8" applyNumberFormat="1" applyFont="1" applyFill="1" applyBorder="1" applyAlignment="1">
      <alignment horizontal="right"/>
    </xf>
    <xf numFmtId="41" fontId="4" fillId="0" borderId="5" xfId="8" applyNumberFormat="1" applyFont="1" applyFill="1" applyBorder="1" applyAlignment="1">
      <alignment horizontal="right"/>
    </xf>
    <xf numFmtId="41" fontId="8" fillId="0" borderId="0" xfId="8" applyNumberFormat="1" applyFont="1" applyFill="1" applyAlignment="1">
      <alignment vertical="center"/>
    </xf>
    <xf numFmtId="41" fontId="8" fillId="0" borderId="5" xfId="8" applyNumberFormat="1" applyFont="1" applyFill="1" applyBorder="1" applyAlignment="1">
      <alignment vertical="center"/>
    </xf>
    <xf numFmtId="0" fontId="4" fillId="0" borderId="0" xfId="19" applyFont="1" applyFill="1" applyAlignment="1">
      <alignment vertical="center"/>
    </xf>
    <xf numFmtId="178" fontId="4" fillId="0" borderId="0" xfId="19" applyNumberFormat="1" applyFont="1" applyFill="1" applyAlignment="1">
      <alignment vertical="center"/>
    </xf>
    <xf numFmtId="183" fontId="4" fillId="0" borderId="0" xfId="19" applyNumberFormat="1" applyFont="1" applyFill="1" applyAlignment="1">
      <alignment vertical="center"/>
    </xf>
    <xf numFmtId="184" fontId="4" fillId="0" borderId="32" xfId="19" applyNumberFormat="1" applyFont="1" applyFill="1" applyBorder="1" applyAlignment="1">
      <alignment horizontal="right" vertical="center"/>
    </xf>
    <xf numFmtId="184" fontId="4" fillId="0" borderId="6" xfId="19" applyNumberFormat="1" applyFont="1" applyFill="1" applyBorder="1" applyAlignment="1">
      <alignment horizontal="right" vertical="center"/>
    </xf>
    <xf numFmtId="184" fontId="4" fillId="0" borderId="7" xfId="19" applyNumberFormat="1" applyFont="1" applyFill="1" applyBorder="1" applyAlignment="1">
      <alignment horizontal="right" vertical="center"/>
    </xf>
    <xf numFmtId="49" fontId="4" fillId="0" borderId="6" xfId="19" applyNumberFormat="1" applyFont="1" applyFill="1" applyBorder="1" applyAlignment="1">
      <alignment horizontal="left" vertical="center"/>
    </xf>
    <xf numFmtId="0" fontId="4" fillId="0" borderId="6" xfId="19" applyFont="1" applyFill="1" applyBorder="1" applyAlignment="1">
      <alignment horizontal="center" vertical="center"/>
    </xf>
    <xf numFmtId="0" fontId="4" fillId="0" borderId="33" xfId="19" applyFont="1" applyFill="1" applyBorder="1" applyAlignment="1">
      <alignment horizontal="center" vertical="center"/>
    </xf>
    <xf numFmtId="184" fontId="4" fillId="0" borderId="34" xfId="19" applyNumberFormat="1" applyFont="1" applyFill="1" applyBorder="1" applyAlignment="1">
      <alignment horizontal="right" vertical="center"/>
    </xf>
    <xf numFmtId="184" fontId="4" fillId="0" borderId="0" xfId="19" applyNumberFormat="1" applyFont="1" applyFill="1" applyBorder="1" applyAlignment="1">
      <alignment horizontal="right" vertical="center"/>
    </xf>
    <xf numFmtId="184" fontId="4" fillId="0" borderId="5" xfId="19" applyNumberFormat="1" applyFont="1" applyFill="1" applyBorder="1" applyAlignment="1">
      <alignment horizontal="right" vertical="center"/>
    </xf>
    <xf numFmtId="49" fontId="4" fillId="0" borderId="0" xfId="19" applyNumberFormat="1" applyFont="1" applyFill="1" applyBorder="1" applyAlignment="1">
      <alignment horizontal="left" vertical="center"/>
    </xf>
    <xf numFmtId="0" fontId="4" fillId="0" borderId="0" xfId="19" applyFont="1" applyFill="1" applyBorder="1" applyAlignment="1">
      <alignment horizontal="center" vertical="center"/>
    </xf>
    <xf numFmtId="0" fontId="4" fillId="0" borderId="35" xfId="19" applyFont="1" applyFill="1" applyBorder="1" applyAlignment="1">
      <alignment horizontal="center" vertical="center"/>
    </xf>
    <xf numFmtId="178" fontId="4" fillId="0" borderId="34" xfId="19" applyNumberFormat="1" applyFont="1" applyFill="1" applyBorder="1" applyAlignment="1">
      <alignment horizontal="center" vertical="center"/>
    </xf>
    <xf numFmtId="178" fontId="4" fillId="0" borderId="0" xfId="19" applyNumberFormat="1" applyFont="1" applyFill="1" applyBorder="1" applyAlignment="1">
      <alignment horizontal="center" vertical="center"/>
    </xf>
    <xf numFmtId="178" fontId="4" fillId="0" borderId="5" xfId="19" applyNumberFormat="1" applyFont="1" applyFill="1" applyBorder="1" applyAlignment="1">
      <alignment horizontal="center" vertical="center"/>
    </xf>
    <xf numFmtId="0" fontId="8" fillId="0" borderId="0" xfId="19" applyFont="1" applyFill="1" applyAlignment="1">
      <alignment vertical="center"/>
    </xf>
    <xf numFmtId="184" fontId="8" fillId="0" borderId="34" xfId="19" applyNumberFormat="1" applyFont="1" applyFill="1" applyBorder="1" applyAlignment="1">
      <alignment horizontal="right" vertical="center"/>
    </xf>
    <xf numFmtId="184" fontId="8" fillId="0" borderId="0" xfId="19" applyNumberFormat="1" applyFont="1" applyFill="1" applyBorder="1" applyAlignment="1">
      <alignment horizontal="right" vertical="center"/>
    </xf>
    <xf numFmtId="0" fontId="4" fillId="0" borderId="0" xfId="19" applyFont="1" applyFill="1" applyAlignment="1">
      <alignment horizontal="distributed" vertical="center" justifyLastLine="1"/>
    </xf>
    <xf numFmtId="0" fontId="4" fillId="0" borderId="0" xfId="19" applyFont="1" applyFill="1" applyBorder="1" applyAlignment="1">
      <alignment horizontal="distributed" vertical="center" justifyLastLine="1"/>
    </xf>
    <xf numFmtId="0" fontId="4" fillId="0" borderId="37" xfId="19" applyFont="1" applyFill="1" applyBorder="1" applyAlignment="1">
      <alignment horizontal="center" vertical="center" justifyLastLine="1"/>
    </xf>
    <xf numFmtId="0" fontId="4" fillId="0" borderId="12" xfId="19" applyFont="1" applyFill="1" applyBorder="1" applyAlignment="1">
      <alignment horizontal="center" vertical="center" justifyLastLine="1"/>
    </xf>
    <xf numFmtId="0" fontId="5" fillId="0" borderId="0" xfId="19" applyFont="1" applyFill="1" applyAlignment="1">
      <alignment horizontal="center" vertical="center"/>
    </xf>
    <xf numFmtId="178" fontId="4" fillId="0" borderId="6" xfId="1" applyNumberFormat="1" applyFont="1" applyFill="1" applyBorder="1" applyAlignment="1">
      <alignment horizontal="right" vertical="center" shrinkToFit="1"/>
    </xf>
    <xf numFmtId="178" fontId="4" fillId="0" borderId="6" xfId="1" applyNumberFormat="1" applyFont="1" applyFill="1" applyBorder="1" applyAlignment="1">
      <alignment vertical="center" shrinkToFit="1"/>
    </xf>
    <xf numFmtId="178" fontId="4" fillId="0" borderId="7" xfId="1" applyNumberFormat="1" applyFont="1" applyFill="1" applyBorder="1" applyAlignment="1">
      <alignment vertical="center" shrinkToFit="1"/>
    </xf>
    <xf numFmtId="178" fontId="4" fillId="0" borderId="0" xfId="1" applyNumberFormat="1" applyFont="1" applyFill="1" applyAlignment="1">
      <alignment horizontal="right" vertical="center" shrinkToFit="1"/>
    </xf>
    <xf numFmtId="178" fontId="4" fillId="0" borderId="5" xfId="1" applyNumberFormat="1" applyFont="1" applyFill="1" applyBorder="1" applyAlignment="1">
      <alignment vertical="center" shrinkToFit="1"/>
    </xf>
    <xf numFmtId="178" fontId="5" fillId="0" borderId="0" xfId="1" applyNumberFormat="1" applyFont="1" applyFill="1" applyBorder="1" applyAlignment="1">
      <alignment vertical="center" shrinkToFit="1"/>
    </xf>
    <xf numFmtId="178" fontId="5" fillId="0" borderId="0" xfId="1" applyNumberFormat="1" applyFont="1" applyFill="1" applyAlignment="1">
      <alignment vertical="center" shrinkToFit="1"/>
    </xf>
    <xf numFmtId="178" fontId="5" fillId="0" borderId="5" xfId="1" applyNumberFormat="1" applyFont="1" applyFill="1" applyBorder="1" applyAlignment="1">
      <alignment vertical="center" shrinkToFit="1"/>
    </xf>
    <xf numFmtId="178" fontId="8" fillId="0" borderId="0" xfId="1" applyNumberFormat="1" applyFont="1" applyFill="1" applyBorder="1" applyAlignment="1">
      <alignment vertical="center" shrinkToFit="1"/>
    </xf>
    <xf numFmtId="178" fontId="8" fillId="0" borderId="5" xfId="1" applyNumberFormat="1" applyFont="1" applyFill="1" applyBorder="1" applyAlignment="1">
      <alignment vertical="center" shrinkToFit="1"/>
    </xf>
    <xf numFmtId="179" fontId="4" fillId="0" borderId="0" xfId="8" applyNumberFormat="1" applyFont="1" applyFill="1" applyBorder="1">
      <alignment vertical="center"/>
    </xf>
    <xf numFmtId="49" fontId="4" fillId="0" borderId="0" xfId="8" applyNumberFormat="1" applyFont="1" applyFill="1" applyBorder="1">
      <alignment vertical="center"/>
    </xf>
    <xf numFmtId="0" fontId="4" fillId="0" borderId="0" xfId="8" applyFont="1" applyFill="1" applyBorder="1" applyAlignment="1">
      <alignment vertical="center" shrinkToFit="1"/>
    </xf>
    <xf numFmtId="179" fontId="4" fillId="0" borderId="0" xfId="8" applyNumberFormat="1" applyFont="1" applyFill="1" applyBorder="1" applyAlignment="1">
      <alignment horizontal="right" vertical="center"/>
    </xf>
    <xf numFmtId="179" fontId="4" fillId="0" borderId="0" xfId="8" applyNumberFormat="1" applyFont="1" applyFill="1" applyBorder="1" applyAlignment="1">
      <alignment horizontal="center" vertical="center"/>
    </xf>
    <xf numFmtId="179" fontId="4" fillId="0" borderId="0" xfId="8" applyNumberFormat="1" applyFont="1" applyFill="1" applyBorder="1" applyAlignment="1">
      <alignment horizontal="left" vertical="center"/>
    </xf>
    <xf numFmtId="178" fontId="4" fillId="0" borderId="7" xfId="8" applyNumberFormat="1" applyFont="1" applyFill="1" applyBorder="1" applyAlignment="1">
      <alignment vertical="center"/>
    </xf>
    <xf numFmtId="179" fontId="4" fillId="0" borderId="6" xfId="8" applyNumberFormat="1" applyFont="1" applyFill="1" applyBorder="1" applyAlignment="1">
      <alignment horizontal="center" vertical="center"/>
    </xf>
    <xf numFmtId="179" fontId="4" fillId="0" borderId="0" xfId="8" applyNumberFormat="1" applyFont="1" applyFill="1" applyBorder="1" applyAlignment="1">
      <alignment vertical="center"/>
    </xf>
    <xf numFmtId="179" fontId="8" fillId="0" borderId="4" xfId="8" applyNumberFormat="1" applyFont="1" applyFill="1" applyBorder="1" applyAlignment="1">
      <alignment horizontal="left" vertical="center"/>
    </xf>
    <xf numFmtId="179" fontId="8" fillId="0" borderId="0" xfId="8" applyNumberFormat="1" applyFont="1" applyFill="1" applyBorder="1" applyAlignment="1">
      <alignment horizontal="right" vertical="center"/>
    </xf>
    <xf numFmtId="179" fontId="4" fillId="0" borderId="11" xfId="8" applyNumberFormat="1" applyFont="1" applyFill="1" applyBorder="1" applyAlignment="1">
      <alignment horizontal="center" vertical="center"/>
    </xf>
    <xf numFmtId="179" fontId="4" fillId="0" borderId="12" xfId="8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right" vertical="center" shrinkToFit="1"/>
    </xf>
    <xf numFmtId="185" fontId="4" fillId="0" borderId="0" xfId="1" applyNumberFormat="1" applyFont="1" applyFill="1" applyBorder="1" applyAlignment="1">
      <alignment vertical="center" shrinkToFit="1"/>
    </xf>
    <xf numFmtId="185" fontId="4" fillId="0" borderId="0" xfId="1" applyNumberFormat="1" applyFont="1" applyFill="1" applyBorder="1" applyAlignment="1">
      <alignment horizontal="right" vertical="center" shrinkToFit="1"/>
    </xf>
    <xf numFmtId="185" fontId="5" fillId="0" borderId="0" xfId="1" applyNumberFormat="1" applyFont="1" applyFill="1" applyBorder="1" applyAlignment="1">
      <alignment vertical="center" shrinkToFit="1"/>
    </xf>
    <xf numFmtId="185" fontId="5" fillId="0" borderId="0" xfId="1" applyNumberFormat="1" applyFont="1" applyFill="1" applyBorder="1" applyAlignment="1">
      <alignment horizontal="right" vertical="center" shrinkToFit="1"/>
    </xf>
    <xf numFmtId="185" fontId="4" fillId="0" borderId="7" xfId="1" applyNumberFormat="1" applyFont="1" applyFill="1" applyBorder="1" applyAlignment="1">
      <alignment horizontal="right" vertical="center" shrinkToFit="1"/>
    </xf>
    <xf numFmtId="185" fontId="4" fillId="0" borderId="6" xfId="1" applyNumberFormat="1" applyFont="1" applyFill="1" applyBorder="1" applyAlignment="1">
      <alignment vertical="center"/>
    </xf>
    <xf numFmtId="185" fontId="4" fillId="0" borderId="6" xfId="1" applyNumberFormat="1" applyFont="1" applyFill="1" applyBorder="1" applyAlignment="1">
      <alignment horizontal="center" vertical="center" shrinkToFit="1"/>
    </xf>
    <xf numFmtId="178" fontId="4" fillId="0" borderId="0" xfId="1" applyNumberFormat="1" applyFont="1" applyFill="1" applyBorder="1" applyAlignment="1">
      <alignment horizontal="right" vertical="center" shrinkToFit="1"/>
    </xf>
    <xf numFmtId="185" fontId="4" fillId="0" borderId="5" xfId="1" applyNumberFormat="1" applyFont="1" applyFill="1" applyBorder="1" applyAlignment="1">
      <alignment horizontal="right" vertical="center" shrinkToFit="1"/>
    </xf>
    <xf numFmtId="185" fontId="4" fillId="0" borderId="0" xfId="1" applyNumberFormat="1" applyFont="1" applyFill="1" applyBorder="1" applyAlignment="1">
      <alignment vertical="center"/>
    </xf>
    <xf numFmtId="185" fontId="4" fillId="0" borderId="0" xfId="1" applyNumberFormat="1" applyFont="1" applyFill="1" applyBorder="1" applyAlignment="1">
      <alignment horizontal="center" vertical="center" shrinkToFit="1"/>
    </xf>
    <xf numFmtId="178" fontId="5" fillId="0" borderId="0" xfId="1" applyNumberFormat="1" applyFont="1" applyFill="1" applyBorder="1" applyAlignment="1">
      <alignment horizontal="right" vertical="center" shrinkToFit="1"/>
    </xf>
    <xf numFmtId="185" fontId="5" fillId="0" borderId="0" xfId="1" applyNumberFormat="1" applyFont="1" applyFill="1" applyBorder="1" applyAlignment="1">
      <alignment horizontal="center" vertical="center"/>
    </xf>
    <xf numFmtId="185" fontId="5" fillId="0" borderId="0" xfId="1" applyNumberFormat="1" applyFont="1" applyFill="1" applyBorder="1" applyAlignment="1">
      <alignment vertical="center"/>
    </xf>
    <xf numFmtId="185" fontId="5" fillId="0" borderId="0" xfId="1" applyNumberFormat="1" applyFont="1" applyFill="1" applyBorder="1" applyAlignment="1">
      <alignment horizontal="center" vertical="center" shrinkToFit="1"/>
    </xf>
    <xf numFmtId="178" fontId="8" fillId="0" borderId="0" xfId="1" applyNumberFormat="1" applyFont="1" applyFill="1" applyAlignment="1">
      <alignment horizontal="right" vertical="center"/>
    </xf>
    <xf numFmtId="0" fontId="4" fillId="0" borderId="12" xfId="1" applyFont="1" applyFill="1" applyBorder="1" applyAlignment="1">
      <alignment horizontal="distributed" vertical="center" wrapText="1" justifyLastLine="1"/>
    </xf>
    <xf numFmtId="0" fontId="5" fillId="0" borderId="0" xfId="1" applyFont="1" applyFill="1" applyBorder="1" applyAlignment="1">
      <alignment horizontal="center" vertical="center" shrinkToFit="1"/>
    </xf>
    <xf numFmtId="41" fontId="8" fillId="0" borderId="6" xfId="2" applyNumberFormat="1" applyFont="1" applyFill="1" applyBorder="1" applyAlignment="1">
      <alignment vertical="center"/>
    </xf>
    <xf numFmtId="41" fontId="8" fillId="0" borderId="7" xfId="2" applyNumberFormat="1" applyFont="1" applyFill="1" applyBorder="1" applyAlignment="1">
      <alignment vertical="center"/>
    </xf>
    <xf numFmtId="41" fontId="0" fillId="0" borderId="0" xfId="2" applyNumberFormat="1" applyFont="1" applyFill="1" applyBorder="1" applyAlignment="1">
      <alignment vertical="center"/>
    </xf>
    <xf numFmtId="0" fontId="4" fillId="0" borderId="0" xfId="1" applyFont="1" applyFill="1" applyAlignment="1">
      <alignment horizontal="distributed" vertical="center"/>
    </xf>
    <xf numFmtId="41" fontId="4" fillId="0" borderId="6" xfId="1" applyNumberFormat="1" applyFont="1" applyFill="1" applyBorder="1" applyAlignment="1">
      <alignment vertical="center"/>
    </xf>
    <xf numFmtId="0" fontId="4" fillId="0" borderId="6" xfId="1" applyFont="1" applyFill="1" applyBorder="1" applyAlignment="1">
      <alignment horizontal="distributed" vertical="center"/>
    </xf>
    <xf numFmtId="0" fontId="4" fillId="0" borderId="7" xfId="1" applyFont="1" applyFill="1" applyBorder="1" applyAlignment="1">
      <alignment horizontal="distributed" vertical="center"/>
    </xf>
    <xf numFmtId="0" fontId="4" fillId="0" borderId="0" xfId="1" applyFont="1" applyFill="1" applyBorder="1" applyAlignment="1">
      <alignment horizontal="distributed" vertical="center"/>
    </xf>
    <xf numFmtId="0" fontId="4" fillId="0" borderId="5" xfId="1" applyFont="1" applyFill="1" applyBorder="1" applyAlignment="1">
      <alignment horizontal="distributed" vertical="center"/>
    </xf>
    <xf numFmtId="0" fontId="4" fillId="0" borderId="5" xfId="1" applyFont="1" applyFill="1" applyBorder="1" applyAlignment="1">
      <alignment horizontal="distributed" vertical="center" justifyLastLine="1"/>
    </xf>
    <xf numFmtId="41" fontId="8" fillId="0" borderId="0" xfId="1" applyNumberFormat="1" applyFont="1" applyFill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distributed" vertical="center"/>
    </xf>
    <xf numFmtId="0" fontId="4" fillId="0" borderId="10" xfId="1" applyFont="1" applyFill="1" applyBorder="1" applyAlignment="1">
      <alignment vertical="center"/>
    </xf>
    <xf numFmtId="41" fontId="13" fillId="0" borderId="5" xfId="2" applyNumberFormat="1" applyFont="1" applyFill="1" applyBorder="1" applyAlignment="1">
      <alignment vertical="center"/>
    </xf>
    <xf numFmtId="41" fontId="13" fillId="0" borderId="0" xfId="2" applyNumberFormat="1" applyFont="1" applyFill="1" applyBorder="1" applyAlignment="1">
      <alignment vertical="center"/>
    </xf>
    <xf numFmtId="178" fontId="5" fillId="0" borderId="7" xfId="1" applyNumberFormat="1" applyFont="1" applyFill="1" applyBorder="1" applyAlignment="1">
      <alignment horizontal="right" vertical="center"/>
    </xf>
    <xf numFmtId="178" fontId="5" fillId="0" borderId="6" xfId="1" applyNumberFormat="1" applyFont="1" applyFill="1" applyBorder="1" applyAlignment="1">
      <alignment horizontal="right" vertical="center"/>
    </xf>
    <xf numFmtId="0" fontId="4" fillId="0" borderId="0" xfId="19" applyFont="1" applyFill="1" applyBorder="1" applyAlignment="1">
      <alignment horizontal="center"/>
    </xf>
    <xf numFmtId="38" fontId="13" fillId="0" borderId="0" xfId="18" applyFont="1" applyFill="1" applyBorder="1" applyAlignment="1">
      <alignment horizontal="center" vertical="center"/>
    </xf>
    <xf numFmtId="38" fontId="12" fillId="0" borderId="0" xfId="18" applyFont="1" applyFill="1" applyBorder="1" applyAlignment="1">
      <alignment horizontal="center" vertical="center"/>
    </xf>
    <xf numFmtId="38" fontId="15" fillId="0" borderId="0" xfId="18" applyFont="1" applyFill="1" applyBorder="1" applyAlignment="1">
      <alignment horizontal="center" vertical="center"/>
    </xf>
    <xf numFmtId="38" fontId="13" fillId="0" borderId="0" xfId="18" applyFont="1" applyFill="1" applyBorder="1"/>
    <xf numFmtId="0" fontId="12" fillId="0" borderId="0" xfId="19" applyFont="1" applyFill="1" applyBorder="1" applyAlignment="1">
      <alignment horizontal="center"/>
    </xf>
    <xf numFmtId="38" fontId="4" fillId="0" borderId="0" xfId="18" applyFont="1" applyFill="1" applyBorder="1"/>
    <xf numFmtId="41" fontId="13" fillId="0" borderId="0" xfId="3" applyNumberFormat="1" applyFont="1" applyFill="1" applyAlignment="1">
      <alignment vertical="center"/>
    </xf>
    <xf numFmtId="41" fontId="13" fillId="0" borderId="0" xfId="3" applyNumberFormat="1" applyFont="1" applyFill="1" applyBorder="1" applyAlignment="1">
      <alignment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41" fontId="5" fillId="0" borderId="6" xfId="1" applyNumberFormat="1" applyFont="1" applyFill="1" applyBorder="1" applyAlignment="1">
      <alignment vertical="center"/>
    </xf>
    <xf numFmtId="41" fontId="5" fillId="0" borderId="6" xfId="3" applyNumberFormat="1" applyFont="1" applyFill="1" applyBorder="1" applyAlignment="1">
      <alignment vertical="center"/>
    </xf>
    <xf numFmtId="38" fontId="5" fillId="0" borderId="5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horizontal="right" vertical="center"/>
    </xf>
    <xf numFmtId="0" fontId="5" fillId="0" borderId="0" xfId="1" applyFont="1" applyFill="1" applyBorder="1" applyAlignment="1">
      <alignment vertical="center"/>
    </xf>
    <xf numFmtId="178" fontId="13" fillId="0" borderId="0" xfId="3" applyNumberFormat="1" applyFont="1" applyFill="1" applyAlignment="1">
      <alignment vertical="center" shrinkToFit="1"/>
    </xf>
    <xf numFmtId="178" fontId="13" fillId="0" borderId="0" xfId="3" applyNumberFormat="1" applyFont="1" applyFill="1" applyBorder="1" applyAlignment="1">
      <alignment vertical="center" shrinkToFit="1"/>
    </xf>
    <xf numFmtId="178" fontId="13" fillId="0" borderId="6" xfId="3" applyNumberFormat="1" applyFont="1" applyFill="1" applyBorder="1" applyAlignment="1">
      <alignment vertical="center" shrinkToFit="1"/>
    </xf>
    <xf numFmtId="178" fontId="5" fillId="0" borderId="0" xfId="2" applyNumberFormat="1" applyFont="1" applyFill="1" applyBorder="1" applyAlignment="1">
      <alignment horizontal="right" vertical="center"/>
    </xf>
    <xf numFmtId="184" fontId="16" fillId="0" borderId="5" xfId="3" applyNumberFormat="1" applyFont="1" applyFill="1" applyBorder="1" applyAlignment="1">
      <alignment horizontal="right" vertical="center"/>
    </xf>
    <xf numFmtId="184" fontId="16" fillId="0" borderId="0" xfId="3" applyNumberFormat="1" applyFont="1" applyFill="1" applyAlignment="1">
      <alignment horizontal="right" vertical="center"/>
    </xf>
    <xf numFmtId="188" fontId="13" fillId="0" borderId="0" xfId="3" applyNumberFormat="1" applyFont="1" applyFill="1" applyAlignment="1">
      <alignment vertical="center"/>
    </xf>
    <xf numFmtId="188" fontId="5" fillId="0" borderId="0" xfId="3" applyNumberFormat="1" applyFont="1" applyFill="1" applyAlignment="1">
      <alignment vertical="center"/>
    </xf>
    <xf numFmtId="38" fontId="4" fillId="0" borderId="0" xfId="1" applyNumberFormat="1" applyFont="1" applyFill="1" applyBorder="1" applyAlignment="1">
      <alignment horizontal="right" vertical="center"/>
    </xf>
    <xf numFmtId="184" fontId="4" fillId="0" borderId="6" xfId="2" applyNumberFormat="1" applyFont="1" applyFill="1" applyBorder="1" applyAlignment="1">
      <alignment horizontal="right" vertical="center"/>
    </xf>
    <xf numFmtId="184" fontId="4" fillId="0" borderId="7" xfId="2" applyNumberFormat="1" applyFont="1" applyFill="1" applyBorder="1" applyAlignment="1">
      <alignment horizontal="right" vertical="center"/>
    </xf>
    <xf numFmtId="184" fontId="4" fillId="0" borderId="0" xfId="2" applyNumberFormat="1" applyFont="1" applyFill="1" applyBorder="1" applyAlignment="1">
      <alignment horizontal="right" vertical="center"/>
    </xf>
    <xf numFmtId="184" fontId="4" fillId="0" borderId="5" xfId="2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>
      <alignment vertical="center"/>
    </xf>
    <xf numFmtId="0" fontId="4" fillId="0" borderId="5" xfId="1" applyFont="1" applyFill="1" applyBorder="1" applyAlignment="1">
      <alignment horizontal="right" vertical="center" wrapText="1"/>
    </xf>
    <xf numFmtId="179" fontId="4" fillId="0" borderId="0" xfId="8" applyNumberFormat="1" applyFont="1" applyFill="1" applyAlignment="1">
      <alignment vertical="center"/>
    </xf>
    <xf numFmtId="179" fontId="4" fillId="0" borderId="0" xfId="8" applyNumberFormat="1" applyFont="1" applyFill="1" applyAlignment="1">
      <alignment horizontal="right" vertical="center"/>
    </xf>
    <xf numFmtId="199" fontId="4" fillId="0" borderId="7" xfId="9" applyNumberFormat="1" applyFont="1" applyFill="1" applyBorder="1" applyAlignment="1">
      <alignment horizontal="right"/>
    </xf>
    <xf numFmtId="49" fontId="4" fillId="0" borderId="6" xfId="8" applyNumberFormat="1" applyFont="1" applyFill="1" applyBorder="1" applyAlignment="1">
      <alignment horizontal="left" vertical="center" justifyLastLine="1"/>
    </xf>
    <xf numFmtId="38" fontId="4" fillId="0" borderId="0" xfId="9" applyFont="1" applyFill="1" applyAlignment="1">
      <alignment horizontal="right" vertical="center"/>
    </xf>
    <xf numFmtId="199" fontId="4" fillId="0" borderId="5" xfId="9" applyNumberFormat="1" applyFont="1" applyFill="1" applyBorder="1" applyAlignment="1">
      <alignment horizontal="right"/>
    </xf>
    <xf numFmtId="49" fontId="4" fillId="0" borderId="0" xfId="8" applyNumberFormat="1" applyFont="1" applyFill="1" applyAlignment="1">
      <alignment horizontal="left" vertical="center" justifyLastLine="1"/>
    </xf>
    <xf numFmtId="199" fontId="4" fillId="0" borderId="5" xfId="9" applyNumberFormat="1" applyFont="1" applyFill="1" applyBorder="1" applyAlignment="1" applyProtection="1">
      <alignment horizontal="right"/>
      <protection locked="0"/>
    </xf>
    <xf numFmtId="199" fontId="4" fillId="0" borderId="5" xfId="9" applyNumberFormat="1" applyFont="1" applyFill="1" applyBorder="1" applyAlignment="1">
      <alignment horizontal="right" vertical="center"/>
    </xf>
    <xf numFmtId="38" fontId="8" fillId="0" borderId="0" xfId="9" applyFont="1" applyFill="1" applyBorder="1" applyAlignment="1">
      <alignment horizontal="right" vertical="center"/>
    </xf>
    <xf numFmtId="38" fontId="8" fillId="0" borderId="5" xfId="9" applyFont="1" applyFill="1" applyBorder="1" applyAlignment="1">
      <alignment horizontal="right" vertical="center"/>
    </xf>
    <xf numFmtId="0" fontId="4" fillId="0" borderId="0" xfId="1" applyFont="1" applyFill="1" applyAlignment="1">
      <alignment horizontal="distributed" vertical="center" shrinkToFit="1"/>
    </xf>
    <xf numFmtId="0" fontId="19" fillId="0" borderId="0" xfId="1" applyFont="1" applyFill="1" applyAlignment="1">
      <alignment vertical="center"/>
    </xf>
    <xf numFmtId="179" fontId="19" fillId="0" borderId="0" xfId="1" applyNumberFormat="1" applyFont="1" applyFill="1" applyAlignment="1">
      <alignment vertical="center"/>
    </xf>
    <xf numFmtId="184" fontId="8" fillId="0" borderId="5" xfId="1" applyNumberFormat="1" applyFont="1" applyFill="1" applyBorder="1" applyAlignment="1">
      <alignment horizontal="right" vertical="center"/>
    </xf>
    <xf numFmtId="0" fontId="39" fillId="0" borderId="0" xfId="1" applyFont="1" applyFill="1" applyAlignment="1">
      <alignment vertical="center"/>
    </xf>
    <xf numFmtId="184" fontId="13" fillId="0" borderId="5" xfId="1" applyNumberFormat="1" applyFont="1" applyFill="1" applyBorder="1" applyAlignment="1">
      <alignment horizontal="right" vertical="center"/>
    </xf>
    <xf numFmtId="38" fontId="4" fillId="0" borderId="9" xfId="3" applyFont="1" applyFill="1" applyBorder="1" applyAlignment="1">
      <alignment horizontal="distributed" vertical="center"/>
    </xf>
    <xf numFmtId="38" fontId="4" fillId="0" borderId="4" xfId="3" applyFont="1" applyFill="1" applyBorder="1" applyAlignment="1">
      <alignment horizontal="distributed" vertical="center"/>
    </xf>
    <xf numFmtId="38" fontId="4" fillId="0" borderId="4" xfId="3" applyFont="1" applyFill="1" applyBorder="1" applyAlignment="1">
      <alignment vertical="center"/>
    </xf>
    <xf numFmtId="38" fontId="5" fillId="0" borderId="4" xfId="3" applyFont="1" applyFill="1" applyBorder="1" applyAlignment="1">
      <alignment horizontal="center" vertical="center"/>
    </xf>
    <xf numFmtId="38" fontId="4" fillId="0" borderId="24" xfId="3" applyFont="1" applyFill="1" applyBorder="1" applyAlignment="1">
      <alignment horizontal="distributed" vertical="center" justifyLastLine="1"/>
    </xf>
    <xf numFmtId="38" fontId="4" fillId="0" borderId="0" xfId="3" applyFont="1" applyFill="1" applyBorder="1" applyAlignment="1">
      <alignment horizontal="distributed" vertical="center" justifyLastLine="1"/>
    </xf>
    <xf numFmtId="38" fontId="4" fillId="0" borderId="11" xfId="3" applyFont="1" applyFill="1" applyBorder="1" applyAlignment="1">
      <alignment horizontal="center" vertical="center"/>
    </xf>
    <xf numFmtId="38" fontId="4" fillId="0" borderId="12" xfId="3" applyFont="1" applyFill="1" applyBorder="1" applyAlignment="1">
      <alignment horizontal="center" vertical="center"/>
    </xf>
    <xf numFmtId="184" fontId="4" fillId="0" borderId="6" xfId="1" applyNumberFormat="1" applyFont="1" applyBorder="1" applyAlignment="1">
      <alignment horizontal="right" vertical="center"/>
    </xf>
    <xf numFmtId="184" fontId="4" fillId="0" borderId="7" xfId="1" applyNumberFormat="1" applyFont="1" applyBorder="1" applyAlignment="1">
      <alignment horizontal="right" vertical="center"/>
    </xf>
    <xf numFmtId="0" fontId="4" fillId="0" borderId="24" xfId="1" applyFont="1" applyBorder="1" applyAlignment="1">
      <alignment horizontal="distributed" vertical="center" justifyLastLine="1"/>
    </xf>
    <xf numFmtId="0" fontId="4" fillId="0" borderId="16" xfId="1" applyFont="1" applyBorder="1" applyAlignment="1">
      <alignment horizontal="right" vertical="center" justifyLastLine="1"/>
    </xf>
    <xf numFmtId="0" fontId="4" fillId="0" borderId="0" xfId="1" applyFont="1" applyAlignment="1">
      <alignment horizontal="distributed" vertical="center" justifyLastLine="1"/>
    </xf>
    <xf numFmtId="0" fontId="5" fillId="0" borderId="6" xfId="1" applyFont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178" fontId="4" fillId="0" borderId="7" xfId="1" applyNumberFormat="1" applyFont="1" applyFill="1" applyBorder="1" applyAlignment="1">
      <alignment vertical="center"/>
    </xf>
    <xf numFmtId="178" fontId="5" fillId="0" borderId="25" xfId="3" applyNumberFormat="1" applyFont="1" applyFill="1" applyBorder="1" applyAlignment="1">
      <alignment vertical="center"/>
    </xf>
    <xf numFmtId="178" fontId="13" fillId="0" borderId="0" xfId="3" applyNumberFormat="1" applyFont="1" applyFill="1" applyAlignment="1">
      <alignment horizontal="right" vertical="center"/>
    </xf>
    <xf numFmtId="178" fontId="13" fillId="0" borderId="7" xfId="3" applyNumberFormat="1" applyFont="1" applyFill="1" applyBorder="1" applyAlignment="1">
      <alignment vertical="center"/>
    </xf>
    <xf numFmtId="184" fontId="5" fillId="0" borderId="0" xfId="1" applyNumberFormat="1" applyFont="1" applyFill="1" applyAlignment="1">
      <alignment horizontal="right" vertical="center"/>
    </xf>
    <xf numFmtId="184" fontId="5" fillId="0" borderId="0" xfId="2" applyNumberFormat="1" applyFont="1" applyFill="1" applyBorder="1" applyAlignment="1">
      <alignment horizontal="right" vertical="center"/>
    </xf>
    <xf numFmtId="0" fontId="34" fillId="0" borderId="0" xfId="0" applyFont="1" applyAlignment="1">
      <alignment horizontal="center"/>
    </xf>
    <xf numFmtId="49" fontId="4" fillId="0" borderId="0" xfId="1" applyNumberFormat="1" applyFont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4" applyFont="1" applyBorder="1" applyAlignment="1">
      <alignment horizontal="left" vertical="center"/>
    </xf>
    <xf numFmtId="178" fontId="4" fillId="0" borderId="0" xfId="3" applyNumberFormat="1" applyFont="1" applyFill="1" applyBorder="1" applyAlignment="1">
      <alignment horizontal="right" vertical="center"/>
    </xf>
    <xf numFmtId="0" fontId="4" fillId="0" borderId="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178" fontId="13" fillId="0" borderId="0" xfId="3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178" fontId="4" fillId="0" borderId="6" xfId="3" applyNumberFormat="1" applyFont="1" applyFill="1" applyBorder="1" applyAlignment="1">
      <alignment horizontal="right" vertical="center"/>
    </xf>
    <xf numFmtId="0" fontId="4" fillId="0" borderId="12" xfId="1" applyFont="1" applyBorder="1" applyAlignment="1">
      <alignment horizontal="center" vertical="center"/>
    </xf>
    <xf numFmtId="178" fontId="5" fillId="0" borderId="0" xfId="3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center" indent="1"/>
    </xf>
    <xf numFmtId="0" fontId="4" fillId="0" borderId="1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distributed" vertical="center" justifyLastLine="1"/>
    </xf>
    <xf numFmtId="0" fontId="4" fillId="0" borderId="12" xfId="1" applyFont="1" applyBorder="1" applyAlignment="1">
      <alignment horizontal="distributed" vertical="center" justifyLastLine="1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49" fontId="13" fillId="0" borderId="0" xfId="4" applyNumberFormat="1" applyFont="1" applyBorder="1" applyAlignment="1">
      <alignment horizontal="left" vertical="center"/>
    </xf>
    <xf numFmtId="49" fontId="13" fillId="0" borderId="6" xfId="4" applyNumberFormat="1" applyFont="1" applyBorder="1" applyAlignment="1">
      <alignment horizontal="left" vertical="center"/>
    </xf>
    <xf numFmtId="0" fontId="13" fillId="0" borderId="0" xfId="4" applyNumberFormat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left" vertical="top" wrapText="1"/>
    </xf>
    <xf numFmtId="0" fontId="4" fillId="0" borderId="17" xfId="1" applyFont="1" applyBorder="1" applyAlignment="1">
      <alignment horizontal="center" vertical="center" justifyLastLine="1"/>
    </xf>
    <xf numFmtId="0" fontId="4" fillId="0" borderId="1" xfId="1" applyFont="1" applyBorder="1" applyAlignment="1">
      <alignment horizontal="center" vertical="center" justifyLastLine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1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12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center" vertical="center" wrapText="1"/>
    </xf>
    <xf numFmtId="38" fontId="13" fillId="0" borderId="18" xfId="3" applyFont="1" applyFill="1" applyBorder="1" applyAlignment="1">
      <alignment horizontal="center" vertical="center"/>
    </xf>
    <xf numFmtId="0" fontId="4" fillId="0" borderId="21" xfId="1" applyFont="1" applyBorder="1" applyAlignment="1">
      <alignment horizontal="center" vertical="center" justifyLastLine="1"/>
    </xf>
    <xf numFmtId="0" fontId="13" fillId="0" borderId="11" xfId="1" applyFont="1" applyFill="1" applyBorder="1" applyAlignment="1">
      <alignment horizontal="center" vertical="center"/>
    </xf>
    <xf numFmtId="0" fontId="13" fillId="0" borderId="20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20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38" fontId="13" fillId="0" borderId="18" xfId="3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/>
    </xf>
    <xf numFmtId="49" fontId="4" fillId="0" borderId="0" xfId="4" applyNumberFormat="1" applyFont="1" applyFill="1" applyBorder="1" applyAlignment="1">
      <alignment horizontal="left" vertical="center"/>
    </xf>
    <xf numFmtId="0" fontId="4" fillId="0" borderId="0" xfId="4" applyFont="1" applyFill="1" applyBorder="1" applyAlignment="1">
      <alignment horizontal="right" vertical="center"/>
    </xf>
    <xf numFmtId="0" fontId="4" fillId="0" borderId="0" xfId="4" applyFont="1" applyFill="1" applyBorder="1">
      <alignment vertical="center"/>
    </xf>
    <xf numFmtId="0" fontId="4" fillId="0" borderId="0" xfId="4" applyNumberFormat="1" applyFont="1" applyFill="1" applyBorder="1" applyAlignment="1">
      <alignment horizontal="left" vertical="center"/>
    </xf>
    <xf numFmtId="0" fontId="5" fillId="0" borderId="0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distributed" vertical="center" justifyLastLine="1"/>
    </xf>
    <xf numFmtId="0" fontId="4" fillId="0" borderId="2" xfId="6" applyFont="1" applyFill="1" applyBorder="1" applyAlignment="1">
      <alignment horizontal="distributed" vertical="center" justifyLastLine="1"/>
    </xf>
    <xf numFmtId="0" fontId="4" fillId="0" borderId="2" xfId="6" applyFont="1" applyFill="1" applyBorder="1" applyAlignment="1">
      <alignment horizontal="center" vertical="center"/>
    </xf>
    <xf numFmtId="0" fontId="4" fillId="0" borderId="3" xfId="6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left" vertical="center"/>
    </xf>
    <xf numFmtId="49" fontId="5" fillId="0" borderId="0" xfId="4" applyNumberFormat="1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5" xfId="4" applyFont="1" applyFill="1" applyBorder="1" applyAlignment="1">
      <alignment horizontal="center" vertical="center"/>
    </xf>
    <xf numFmtId="0" fontId="4" fillId="0" borderId="14" xfId="4" applyFont="1" applyFill="1" applyBorder="1" applyAlignment="1">
      <alignment horizontal="center" vertical="center"/>
    </xf>
    <xf numFmtId="0" fontId="4" fillId="0" borderId="13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49" fontId="4" fillId="0" borderId="0" xfId="4" applyNumberFormat="1" applyFont="1" applyFill="1" applyBorder="1" applyAlignment="1">
      <alignment horizontal="center" vertical="center"/>
    </xf>
    <xf numFmtId="0" fontId="4" fillId="0" borderId="0" xfId="4" applyFont="1" applyBorder="1">
      <alignment vertical="center"/>
    </xf>
    <xf numFmtId="0" fontId="4" fillId="0" borderId="0" xfId="4" applyFont="1" applyBorder="1" applyAlignment="1">
      <alignment horizontal="left" vertical="center"/>
    </xf>
    <xf numFmtId="0" fontId="5" fillId="0" borderId="0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0" fontId="4" fillId="0" borderId="2" xfId="4" applyFont="1" applyBorder="1" applyAlignment="1">
      <alignment horizontal="distributed" vertical="center" justifyLastLine="1"/>
    </xf>
    <xf numFmtId="0" fontId="4" fillId="0" borderId="2" xfId="6" applyFont="1" applyBorder="1" applyAlignment="1">
      <alignment horizontal="distributed" vertical="center" justifyLastLine="1"/>
    </xf>
    <xf numFmtId="0" fontId="4" fillId="0" borderId="12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49" fontId="4" fillId="0" borderId="0" xfId="4" applyNumberFormat="1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4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38" fontId="4" fillId="0" borderId="18" xfId="7" applyFont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justifyLastLine="1"/>
    </xf>
    <xf numFmtId="0" fontId="4" fillId="0" borderId="2" xfId="4" applyFont="1" applyFill="1" applyBorder="1" applyAlignment="1">
      <alignment horizontal="distributed" vertical="center" indent="10"/>
    </xf>
    <xf numFmtId="0" fontId="4" fillId="0" borderId="2" xfId="6" applyFont="1" applyFill="1" applyBorder="1" applyAlignment="1">
      <alignment horizontal="distributed" vertical="center" indent="10"/>
    </xf>
    <xf numFmtId="38" fontId="4" fillId="0" borderId="18" xfId="7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 justifyLastLine="1"/>
    </xf>
    <xf numFmtId="0" fontId="4" fillId="0" borderId="15" xfId="4" applyFont="1" applyFill="1" applyBorder="1" applyAlignment="1">
      <alignment horizontal="center" vertical="center" justifyLastLine="1"/>
    </xf>
    <xf numFmtId="0" fontId="4" fillId="0" borderId="14" xfId="4" applyFont="1" applyFill="1" applyBorder="1" applyAlignment="1">
      <alignment horizontal="center" vertical="center" justifyLastLine="1"/>
    </xf>
    <xf numFmtId="0" fontId="4" fillId="0" borderId="13" xfId="4" applyFont="1" applyFill="1" applyBorder="1" applyAlignment="1">
      <alignment horizontal="center" vertical="center" justifyLastLine="1"/>
    </xf>
    <xf numFmtId="0" fontId="4" fillId="0" borderId="18" xfId="6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3" xfId="1" applyFont="1" applyBorder="1" applyAlignment="1">
      <alignment horizontal="distributed" vertical="center" justifyLastLine="1"/>
    </xf>
    <xf numFmtId="0" fontId="4" fillId="0" borderId="1" xfId="1" applyFont="1" applyBorder="1" applyAlignment="1">
      <alignment horizontal="distributed" vertical="center" justifyLastLine="1"/>
    </xf>
    <xf numFmtId="0" fontId="4" fillId="0" borderId="17" xfId="1" applyFont="1" applyBorder="1" applyAlignment="1">
      <alignment horizontal="distributed" vertical="center" justifyLastLine="1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left" vertical="center" indent="1"/>
    </xf>
    <xf numFmtId="49" fontId="8" fillId="0" borderId="0" xfId="1" applyNumberFormat="1" applyFont="1" applyFill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 justifyLastLine="1"/>
    </xf>
    <xf numFmtId="0" fontId="4" fillId="0" borderId="2" xfId="1" applyFont="1" applyFill="1" applyBorder="1" applyAlignment="1">
      <alignment horizontal="center" vertical="center" justifyLastLine="1"/>
    </xf>
    <xf numFmtId="0" fontId="4" fillId="0" borderId="16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8" fillId="0" borderId="0" xfId="8" applyNumberFormat="1" applyFont="1" applyFill="1" applyBorder="1" applyAlignment="1">
      <alignment horizontal="center" vertical="center"/>
    </xf>
    <xf numFmtId="49" fontId="8" fillId="0" borderId="4" xfId="8" applyNumberFormat="1" applyFont="1" applyFill="1" applyBorder="1" applyAlignment="1">
      <alignment horizontal="center" vertical="center"/>
    </xf>
    <xf numFmtId="0" fontId="4" fillId="0" borderId="0" xfId="8" applyFont="1" applyFill="1" applyBorder="1" applyAlignment="1">
      <alignment horizontal="center" vertical="center"/>
    </xf>
    <xf numFmtId="0" fontId="4" fillId="0" borderId="4" xfId="8" applyFont="1" applyFill="1" applyBorder="1" applyAlignment="1">
      <alignment horizontal="center" vertical="center"/>
    </xf>
    <xf numFmtId="0" fontId="4" fillId="0" borderId="0" xfId="8" applyFont="1" applyFill="1" applyAlignment="1">
      <alignment horizontal="center" vertical="center"/>
    </xf>
    <xf numFmtId="0" fontId="5" fillId="0" borderId="0" xfId="8" applyFont="1" applyFill="1" applyBorder="1" applyAlignment="1">
      <alignment horizontal="center" vertical="center"/>
    </xf>
    <xf numFmtId="0" fontId="4" fillId="0" borderId="11" xfId="8" applyFont="1" applyFill="1" applyBorder="1" applyAlignment="1">
      <alignment horizontal="center" vertical="center" wrapText="1"/>
    </xf>
    <xf numFmtId="0" fontId="4" fillId="0" borderId="11" xfId="8" applyFont="1" applyFill="1" applyBorder="1" applyAlignment="1">
      <alignment horizontal="center" vertical="center"/>
    </xf>
    <xf numFmtId="0" fontId="4" fillId="0" borderId="2" xfId="8" applyFont="1" applyFill="1" applyBorder="1" applyAlignment="1">
      <alignment horizontal="center" vertical="center"/>
    </xf>
    <xf numFmtId="0" fontId="4" fillId="0" borderId="12" xfId="8" applyFont="1" applyFill="1" applyBorder="1" applyAlignment="1">
      <alignment horizontal="center" vertical="center"/>
    </xf>
    <xf numFmtId="0" fontId="4" fillId="0" borderId="3" xfId="8" applyFont="1" applyFill="1" applyBorder="1" applyAlignment="1">
      <alignment horizontal="center" vertical="center"/>
    </xf>
    <xf numFmtId="0" fontId="4" fillId="0" borderId="12" xfId="8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/>
    </xf>
    <xf numFmtId="0" fontId="4" fillId="0" borderId="20" xfId="8" applyFont="1" applyFill="1" applyBorder="1" applyAlignment="1">
      <alignment horizontal="center" vertical="center"/>
    </xf>
    <xf numFmtId="49" fontId="4" fillId="0" borderId="0" xfId="8" applyNumberFormat="1" applyFont="1" applyFill="1" applyBorder="1" applyAlignment="1">
      <alignment horizontal="center" vertical="center"/>
    </xf>
    <xf numFmtId="0" fontId="4" fillId="0" borderId="22" xfId="8" applyFont="1" applyFill="1" applyBorder="1" applyAlignment="1">
      <alignment horizontal="center" vertical="center" justifyLastLine="1"/>
    </xf>
    <xf numFmtId="0" fontId="4" fillId="0" borderId="15" xfId="8" applyFont="1" applyFill="1" applyBorder="1" applyAlignment="1">
      <alignment horizontal="center" vertical="center" justifyLastLine="1"/>
    </xf>
    <xf numFmtId="0" fontId="4" fillId="0" borderId="5" xfId="8" applyFont="1" applyFill="1" applyBorder="1" applyAlignment="1">
      <alignment horizontal="center" vertical="center" justifyLastLine="1"/>
    </xf>
    <xf numFmtId="0" fontId="4" fillId="0" borderId="4" xfId="8" applyFont="1" applyFill="1" applyBorder="1" applyAlignment="1">
      <alignment horizontal="center" vertical="center" justifyLastLine="1"/>
    </xf>
    <xf numFmtId="0" fontId="4" fillId="0" borderId="23" xfId="8" applyFont="1" applyFill="1" applyBorder="1" applyAlignment="1">
      <alignment horizontal="center" vertical="center" justifyLastLine="1"/>
    </xf>
    <xf numFmtId="0" fontId="4" fillId="0" borderId="13" xfId="8" applyFont="1" applyFill="1" applyBorder="1" applyAlignment="1">
      <alignment horizontal="center" vertical="center" justifyLastLine="1"/>
    </xf>
    <xf numFmtId="0" fontId="4" fillId="0" borderId="8" xfId="8" applyFont="1" applyFill="1" applyBorder="1" applyAlignment="1">
      <alignment horizontal="center" vertical="center"/>
    </xf>
    <xf numFmtId="0" fontId="4" fillId="0" borderId="15" xfId="8" applyFont="1" applyFill="1" applyBorder="1" applyAlignment="1">
      <alignment horizontal="center" vertical="center"/>
    </xf>
    <xf numFmtId="0" fontId="4" fillId="0" borderId="14" xfId="8" applyFont="1" applyFill="1" applyBorder="1" applyAlignment="1">
      <alignment horizontal="center" vertical="center"/>
    </xf>
    <xf numFmtId="0" fontId="4" fillId="0" borderId="13" xfId="8" applyFont="1" applyFill="1" applyBorder="1" applyAlignment="1">
      <alignment horizontal="center" vertical="center"/>
    </xf>
    <xf numFmtId="0" fontId="5" fillId="0" borderId="0" xfId="8" applyFont="1" applyFill="1" applyAlignment="1">
      <alignment horizontal="center" vertical="center"/>
    </xf>
    <xf numFmtId="0" fontId="4" fillId="0" borderId="0" xfId="8" applyFont="1" applyFill="1" applyAlignment="1">
      <alignment horizontal="left" vertical="center" indent="1"/>
    </xf>
    <xf numFmtId="49" fontId="4" fillId="0" borderId="0" xfId="8" applyNumberFormat="1" applyFont="1" applyFill="1" applyAlignment="1">
      <alignment horizontal="center" vertical="center"/>
    </xf>
    <xf numFmtId="0" fontId="4" fillId="0" borderId="2" xfId="8" applyFont="1" applyFill="1" applyBorder="1" applyAlignment="1">
      <alignment horizontal="center" vertical="center" justifyLastLine="1"/>
    </xf>
    <xf numFmtId="0" fontId="4" fillId="0" borderId="12" xfId="8" applyFont="1" applyFill="1" applyBorder="1" applyAlignment="1">
      <alignment horizontal="center" vertical="center" justifyLastLine="1"/>
    </xf>
    <xf numFmtId="0" fontId="4" fillId="0" borderId="1" xfId="8" applyFont="1" applyFill="1" applyBorder="1" applyAlignment="1">
      <alignment horizontal="center" vertical="center" justifyLastLine="1"/>
    </xf>
    <xf numFmtId="0" fontId="4" fillId="0" borderId="20" xfId="8" applyFont="1" applyFill="1" applyBorder="1" applyAlignment="1">
      <alignment horizontal="center" vertical="center" justifyLastLine="1"/>
    </xf>
    <xf numFmtId="49" fontId="4" fillId="0" borderId="4" xfId="8" applyNumberFormat="1" applyFont="1" applyFill="1" applyBorder="1" applyAlignment="1">
      <alignment horizontal="center" vertical="center"/>
    </xf>
    <xf numFmtId="49" fontId="8" fillId="0" borderId="0" xfId="8" applyNumberFormat="1" applyFont="1" applyFill="1" applyAlignment="1">
      <alignment horizontal="center" vertical="center"/>
    </xf>
    <xf numFmtId="0" fontId="4" fillId="0" borderId="0" xfId="8" applyFont="1" applyFill="1" applyBorder="1" applyAlignment="1">
      <alignment horizontal="left" vertical="center" indent="1"/>
    </xf>
    <xf numFmtId="0" fontId="4" fillId="0" borderId="0" xfId="8" applyFont="1" applyFill="1" applyBorder="1" applyAlignment="1">
      <alignment horizontal="center" vertical="center" shrinkToFit="1"/>
    </xf>
    <xf numFmtId="0" fontId="4" fillId="0" borderId="12" xfId="8" applyFont="1" applyFill="1" applyBorder="1" applyAlignment="1">
      <alignment horizontal="distributed" vertical="center" justifyLastLine="1"/>
    </xf>
    <xf numFmtId="0" fontId="4" fillId="0" borderId="2" xfId="8" applyFont="1" applyFill="1" applyBorder="1" applyAlignment="1">
      <alignment horizontal="distributed" vertical="center" indent="8"/>
    </xf>
    <xf numFmtId="0" fontId="4" fillId="0" borderId="2" xfId="8" applyFont="1" applyFill="1" applyBorder="1" applyAlignment="1">
      <alignment horizontal="distributed" vertical="center" justifyLastLine="1"/>
    </xf>
    <xf numFmtId="0" fontId="4" fillId="0" borderId="8" xfId="8" applyFont="1" applyFill="1" applyBorder="1" applyAlignment="1">
      <alignment horizontal="center" vertical="center" justifyLastLine="1"/>
    </xf>
    <xf numFmtId="0" fontId="4" fillId="0" borderId="0" xfId="8" applyFont="1" applyFill="1" applyBorder="1" applyAlignment="1">
      <alignment horizontal="center" vertical="center" justifyLastLine="1"/>
    </xf>
    <xf numFmtId="0" fontId="4" fillId="0" borderId="14" xfId="8" applyFont="1" applyFill="1" applyBorder="1" applyAlignment="1">
      <alignment horizontal="center" vertical="center" justifyLastLine="1"/>
    </xf>
    <xf numFmtId="55" fontId="4" fillId="0" borderId="0" xfId="8" applyNumberFormat="1" applyFont="1" applyFill="1" applyBorder="1" applyAlignment="1">
      <alignment horizontal="center" vertical="center" shrinkToFit="1"/>
    </xf>
    <xf numFmtId="0" fontId="4" fillId="0" borderId="0" xfId="8" applyFont="1" applyFill="1" applyBorder="1" applyAlignment="1">
      <alignment vertical="center"/>
    </xf>
    <xf numFmtId="0" fontId="4" fillId="0" borderId="16" xfId="8" applyFont="1" applyFill="1" applyBorder="1" applyAlignment="1">
      <alignment horizontal="center" vertical="center"/>
    </xf>
    <xf numFmtId="0" fontId="4" fillId="0" borderId="24" xfId="8" applyFont="1" applyFill="1" applyBorder="1" applyAlignment="1">
      <alignment horizontal="center" vertical="center"/>
    </xf>
    <xf numFmtId="49" fontId="5" fillId="0" borderId="0" xfId="8" applyNumberFormat="1" applyFont="1" applyFill="1" applyBorder="1" applyAlignment="1">
      <alignment horizontal="center" vertical="center"/>
    </xf>
    <xf numFmtId="49" fontId="5" fillId="0" borderId="4" xfId="8" applyNumberFormat="1" applyFont="1" applyFill="1" applyBorder="1" applyAlignment="1">
      <alignment horizontal="center" vertical="center"/>
    </xf>
    <xf numFmtId="0" fontId="5" fillId="0" borderId="0" xfId="8" applyFont="1" applyAlignment="1">
      <alignment horizontal="center" vertical="center"/>
    </xf>
    <xf numFmtId="0" fontId="4" fillId="0" borderId="0" xfId="8" applyFont="1" applyAlignment="1">
      <alignment horizontal="left" vertical="center" indent="1"/>
    </xf>
    <xf numFmtId="0" fontId="4" fillId="0" borderId="2" xfId="8" applyFont="1" applyBorder="1" applyAlignment="1">
      <alignment horizontal="center" vertical="center"/>
    </xf>
    <xf numFmtId="0" fontId="4" fillId="0" borderId="12" xfId="8" applyFont="1" applyBorder="1" applyAlignment="1">
      <alignment horizontal="center" vertical="center"/>
    </xf>
    <xf numFmtId="0" fontId="4" fillId="0" borderId="3" xfId="8" applyFont="1" applyBorder="1" applyAlignment="1">
      <alignment horizontal="center" vertical="center"/>
    </xf>
    <xf numFmtId="0" fontId="4" fillId="0" borderId="11" xfId="8" applyFont="1" applyBorder="1" applyAlignment="1">
      <alignment horizontal="center" vertical="center"/>
    </xf>
    <xf numFmtId="0" fontId="4" fillId="0" borderId="1" xfId="8" applyFont="1" applyBorder="1" applyAlignment="1">
      <alignment horizontal="center" vertical="center"/>
    </xf>
    <xf numFmtId="0" fontId="4" fillId="0" borderId="20" xfId="8" applyFont="1" applyBorder="1" applyAlignment="1">
      <alignment horizontal="center" vertical="center"/>
    </xf>
    <xf numFmtId="0" fontId="4" fillId="0" borderId="0" xfId="8" applyFont="1" applyAlignment="1">
      <alignment horizontal="center" vertical="center"/>
    </xf>
    <xf numFmtId="0" fontId="4" fillId="0" borderId="4" xfId="8" applyFont="1" applyBorder="1" applyAlignment="1">
      <alignment horizontal="center" vertical="center"/>
    </xf>
    <xf numFmtId="49" fontId="4" fillId="0" borderId="0" xfId="8" applyNumberFormat="1" applyFont="1" applyAlignment="1">
      <alignment horizontal="center" vertical="center"/>
    </xf>
    <xf numFmtId="49" fontId="4" fillId="0" borderId="4" xfId="8" applyNumberFormat="1" applyFont="1" applyBorder="1" applyAlignment="1">
      <alignment horizontal="center" vertical="center"/>
    </xf>
    <xf numFmtId="38" fontId="4" fillId="0" borderId="18" xfId="9" applyFont="1" applyBorder="1" applyAlignment="1">
      <alignment horizontal="center" vertical="center"/>
    </xf>
    <xf numFmtId="0" fontId="4" fillId="0" borderId="16" xfId="8" applyFont="1" applyBorder="1" applyAlignment="1">
      <alignment horizontal="center" vertical="center"/>
    </xf>
    <xf numFmtId="0" fontId="4" fillId="0" borderId="24" xfId="8" applyFont="1" applyBorder="1" applyAlignment="1">
      <alignment horizontal="center" vertical="center"/>
    </xf>
    <xf numFmtId="49" fontId="8" fillId="0" borderId="6" xfId="8" applyNumberFormat="1" applyFont="1" applyFill="1" applyBorder="1" applyAlignment="1">
      <alignment horizontal="center" vertical="center"/>
    </xf>
    <xf numFmtId="49" fontId="8" fillId="0" borderId="9" xfId="8" applyNumberFormat="1" applyFont="1" applyFill="1" applyBorder="1" applyAlignment="1">
      <alignment horizontal="center" vertical="center"/>
    </xf>
    <xf numFmtId="0" fontId="4" fillId="0" borderId="2" xfId="8" applyFont="1" applyFill="1" applyBorder="1" applyAlignment="1">
      <alignment horizontal="distributed" vertical="center" indent="3"/>
    </xf>
    <xf numFmtId="0" fontId="4" fillId="0" borderId="3" xfId="8" applyFont="1" applyFill="1" applyBorder="1" applyAlignment="1">
      <alignment horizontal="center" vertical="center" justifyLastLine="1"/>
    </xf>
    <xf numFmtId="0" fontId="4" fillId="0" borderId="12" xfId="1" applyBorder="1" applyAlignment="1">
      <alignment horizontal="center" vertical="center"/>
    </xf>
    <xf numFmtId="0" fontId="4" fillId="0" borderId="11" xfId="1" applyBorder="1" applyAlignment="1">
      <alignment horizontal="center" vertical="center" wrapText="1"/>
    </xf>
    <xf numFmtId="0" fontId="4" fillId="0" borderId="2" xfId="1" applyBorder="1" applyAlignment="1">
      <alignment horizontal="center" vertical="center"/>
    </xf>
    <xf numFmtId="0" fontId="4" fillId="0" borderId="3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4" fillId="0" borderId="20" xfId="1" applyBorder="1" applyAlignment="1">
      <alignment horizontal="center" vertical="center"/>
    </xf>
    <xf numFmtId="0" fontId="4" fillId="0" borderId="0" xfId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0" fontId="4" fillId="0" borderId="10" xfId="1" applyBorder="1" applyAlignment="1">
      <alignment horizontal="center" vertical="center" justifyLastLine="1"/>
    </xf>
    <xf numFmtId="0" fontId="4" fillId="0" borderId="24" xfId="1" applyBorder="1" applyAlignment="1">
      <alignment horizontal="center" vertical="center" justifyLastLine="1"/>
    </xf>
    <xf numFmtId="0" fontId="4" fillId="0" borderId="23" xfId="1" applyBorder="1" applyAlignment="1">
      <alignment horizontal="center" vertical="center" justifyLastLine="1"/>
    </xf>
    <xf numFmtId="0" fontId="4" fillId="0" borderId="13" xfId="1" applyBorder="1" applyAlignment="1">
      <alignment horizontal="center" vertical="center" justifyLastLine="1"/>
    </xf>
    <xf numFmtId="0" fontId="4" fillId="0" borderId="17" xfId="1" applyBorder="1" applyAlignment="1">
      <alignment horizontal="center" vertical="center"/>
    </xf>
    <xf numFmtId="0" fontId="4" fillId="0" borderId="4" xfId="1" applyBorder="1" applyAlignment="1">
      <alignment horizontal="center" vertical="center"/>
    </xf>
    <xf numFmtId="49" fontId="4" fillId="0" borderId="0" xfId="1" applyNumberFormat="1" applyAlignment="1">
      <alignment horizontal="center" vertical="center"/>
    </xf>
    <xf numFmtId="49" fontId="4" fillId="0" borderId="4" xfId="1" applyNumberFormat="1" applyBorder="1" applyAlignment="1">
      <alignment horizontal="center" vertical="center"/>
    </xf>
    <xf numFmtId="0" fontId="4" fillId="0" borderId="12" xfId="1" applyBorder="1" applyAlignment="1">
      <alignment horizontal="distributed" vertical="center" justifyLastLine="1"/>
    </xf>
    <xf numFmtId="0" fontId="4" fillId="0" borderId="12" xfId="1" applyBorder="1" applyAlignment="1">
      <alignment horizontal="distributed" vertical="center" indent="3"/>
    </xf>
    <xf numFmtId="0" fontId="4" fillId="0" borderId="11" xfId="1" applyBorder="1" applyAlignment="1">
      <alignment horizontal="center" vertical="center"/>
    </xf>
    <xf numFmtId="0" fontId="4" fillId="0" borderId="12" xfId="1" applyBorder="1" applyAlignment="1">
      <alignment horizontal="distributed" vertical="center" wrapText="1" shrinkToFit="1"/>
    </xf>
    <xf numFmtId="0" fontId="4" fillId="0" borderId="1" xfId="1" applyBorder="1" applyAlignment="1">
      <alignment horizontal="distributed" vertical="center" justifyLastLine="1"/>
    </xf>
    <xf numFmtId="0" fontId="4" fillId="0" borderId="2" xfId="1" applyBorder="1" applyAlignment="1">
      <alignment horizontal="distributed" vertical="center" justifyLastLine="1"/>
    </xf>
    <xf numFmtId="0" fontId="4" fillId="0" borderId="20" xfId="1" applyBorder="1" applyAlignment="1">
      <alignment horizontal="distributed" vertical="center" justifyLastLine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shrinkToFit="1"/>
    </xf>
    <xf numFmtId="0" fontId="4" fillId="0" borderId="2" xfId="1" applyFont="1" applyFill="1" applyBorder="1" applyAlignment="1">
      <alignment horizontal="distributed" vertical="center" indent="5"/>
    </xf>
    <xf numFmtId="0" fontId="4" fillId="0" borderId="2" xfId="1" applyFont="1" applyFill="1" applyBorder="1" applyAlignment="1">
      <alignment horizontal="distributed" vertical="center" indent="4"/>
    </xf>
    <xf numFmtId="0" fontId="4" fillId="0" borderId="3" xfId="1" applyFont="1" applyFill="1" applyBorder="1" applyAlignment="1">
      <alignment horizontal="distributed" vertical="center" indent="4"/>
    </xf>
    <xf numFmtId="0" fontId="4" fillId="0" borderId="1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shrinkToFit="1"/>
    </xf>
    <xf numFmtId="0" fontId="4" fillId="0" borderId="20" xfId="1" applyFont="1" applyFill="1" applyBorder="1" applyAlignment="1">
      <alignment horizontal="center" vertical="center" shrinkToFit="1"/>
    </xf>
    <xf numFmtId="0" fontId="4" fillId="0" borderId="12" xfId="1" applyFont="1" applyFill="1" applyBorder="1" applyAlignment="1">
      <alignment horizontal="center" vertical="center" shrinkToFit="1"/>
    </xf>
    <xf numFmtId="49" fontId="4" fillId="0" borderId="0" xfId="2" applyNumberFormat="1" applyFont="1" applyFill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 vertical="center"/>
    </xf>
    <xf numFmtId="49" fontId="8" fillId="0" borderId="0" xfId="2" applyNumberFormat="1" applyFont="1" applyFill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49" fontId="4" fillId="0" borderId="0" xfId="3" applyNumberFormat="1" applyFont="1" applyFill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49" fontId="5" fillId="0" borderId="0" xfId="3" applyNumberFormat="1" applyFont="1" applyFill="1" applyBorder="1" applyAlignment="1">
      <alignment horizontal="center" vertical="center"/>
    </xf>
    <xf numFmtId="49" fontId="5" fillId="0" borderId="4" xfId="3" applyNumberFormat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188" fontId="4" fillId="0" borderId="25" xfId="1" applyNumberFormat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0" xfId="6" applyFont="1" applyFill="1" applyAlignment="1">
      <alignment horizontal="center" vertical="center"/>
    </xf>
    <xf numFmtId="0" fontId="5" fillId="0" borderId="0" xfId="6" applyFont="1" applyFill="1" applyAlignment="1">
      <alignment horizontal="center" vertical="center"/>
    </xf>
    <xf numFmtId="0" fontId="4" fillId="0" borderId="12" xfId="6" applyFont="1" applyFill="1" applyBorder="1" applyAlignment="1">
      <alignment horizontal="distributed" vertical="center" justifyLastLine="1"/>
    </xf>
    <xf numFmtId="0" fontId="4" fillId="0" borderId="3" xfId="6" applyFont="1" applyFill="1" applyBorder="1" applyAlignment="1">
      <alignment horizontal="distributed" vertical="center" justifyLastLine="1"/>
    </xf>
    <xf numFmtId="0" fontId="4" fillId="0" borderId="1" xfId="6" applyFont="1" applyFill="1" applyBorder="1" applyAlignment="1">
      <alignment horizontal="center" vertical="center"/>
    </xf>
    <xf numFmtId="0" fontId="4" fillId="0" borderId="20" xfId="6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24" xfId="6" applyFont="1" applyFill="1" applyBorder="1" applyAlignment="1">
      <alignment horizontal="center" vertical="center"/>
    </xf>
    <xf numFmtId="49" fontId="4" fillId="0" borderId="0" xfId="6" applyNumberFormat="1" applyFont="1" applyFill="1" applyAlignment="1">
      <alignment horizontal="center" vertical="center"/>
    </xf>
    <xf numFmtId="49" fontId="4" fillId="0" borderId="4" xfId="6" applyNumberFormat="1" applyFont="1" applyFill="1" applyBorder="1" applyAlignment="1">
      <alignment horizontal="center" vertical="center"/>
    </xf>
    <xf numFmtId="49" fontId="8" fillId="0" borderId="0" xfId="6" applyNumberFormat="1" applyFont="1" applyFill="1" applyAlignment="1">
      <alignment horizontal="center" vertical="center"/>
    </xf>
    <xf numFmtId="49" fontId="8" fillId="0" borderId="4" xfId="6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indent="1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0" fontId="4" fillId="0" borderId="0" xfId="8" applyFont="1" applyFill="1" applyAlignment="1">
      <alignment horizontal="center" vertical="center" shrinkToFit="1"/>
    </xf>
    <xf numFmtId="0" fontId="4" fillId="0" borderId="2" xfId="8" applyFont="1" applyFill="1" applyBorder="1" applyAlignment="1">
      <alignment horizontal="distributed" vertical="center" indent="7"/>
    </xf>
    <xf numFmtId="0" fontId="4" fillId="0" borderId="3" xfId="8" applyFont="1" applyFill="1" applyBorder="1" applyAlignment="1">
      <alignment horizontal="distributed" vertical="center" indent="7"/>
    </xf>
    <xf numFmtId="49" fontId="4" fillId="0" borderId="0" xfId="8" applyNumberFormat="1" applyFont="1" applyFill="1" applyBorder="1" applyAlignment="1">
      <alignment horizontal="center" vertical="center" wrapText="1"/>
    </xf>
    <xf numFmtId="49" fontId="4" fillId="0" borderId="4" xfId="8" applyNumberFormat="1" applyFont="1" applyFill="1" applyBorder="1" applyAlignment="1">
      <alignment horizontal="center" vertical="center" wrapText="1"/>
    </xf>
    <xf numFmtId="49" fontId="8" fillId="0" borderId="0" xfId="8" applyNumberFormat="1" applyFont="1" applyFill="1" applyBorder="1" applyAlignment="1">
      <alignment horizontal="center" vertical="center" wrapText="1"/>
    </xf>
    <xf numFmtId="49" fontId="8" fillId="0" borderId="4" xfId="8" applyNumberFormat="1" applyFont="1" applyFill="1" applyBorder="1" applyAlignment="1">
      <alignment horizontal="center" vertical="center" wrapText="1"/>
    </xf>
    <xf numFmtId="178" fontId="13" fillId="0" borderId="27" xfId="9" applyNumberFormat="1" applyFont="1" applyFill="1" applyBorder="1" applyAlignment="1">
      <alignment horizontal="center" vertical="center"/>
    </xf>
    <xf numFmtId="178" fontId="13" fillId="0" borderId="26" xfId="9" applyNumberFormat="1" applyFont="1" applyFill="1" applyBorder="1" applyAlignment="1">
      <alignment horizontal="center" vertical="center"/>
    </xf>
    <xf numFmtId="0" fontId="4" fillId="0" borderId="0" xfId="8" applyFont="1" applyFill="1" applyBorder="1" applyAlignment="1">
      <alignment horizontal="left" vertical="center" wrapText="1" indent="1"/>
    </xf>
    <xf numFmtId="0" fontId="5" fillId="0" borderId="0" xfId="8" applyFont="1" applyFill="1" applyBorder="1" applyAlignment="1">
      <alignment horizontal="center" vertical="center" wrapText="1"/>
    </xf>
    <xf numFmtId="49" fontId="4" fillId="0" borderId="0" xfId="12" applyNumberFormat="1" applyFont="1" applyFill="1" applyAlignment="1">
      <alignment horizontal="center" vertical="center"/>
    </xf>
    <xf numFmtId="49" fontId="4" fillId="0" borderId="4" xfId="12" applyNumberFormat="1" applyFont="1" applyFill="1" applyBorder="1" applyAlignment="1">
      <alignment horizontal="center" vertical="center"/>
    </xf>
    <xf numFmtId="49" fontId="8" fillId="0" borderId="0" xfId="12" applyNumberFormat="1" applyFont="1" applyFill="1" applyBorder="1" applyAlignment="1">
      <alignment horizontal="center" vertical="center"/>
    </xf>
    <xf numFmtId="49" fontId="8" fillId="0" borderId="4" xfId="12" applyNumberFormat="1" applyFont="1" applyFill="1" applyBorder="1" applyAlignment="1">
      <alignment horizontal="center" vertical="center"/>
    </xf>
    <xf numFmtId="0" fontId="4" fillId="0" borderId="0" xfId="12" applyFont="1" applyFill="1" applyAlignment="1">
      <alignment horizontal="center" vertical="center"/>
    </xf>
    <xf numFmtId="0" fontId="4" fillId="0" borderId="2" xfId="12" applyFont="1" applyFill="1" applyBorder="1" applyAlignment="1">
      <alignment horizontal="center" vertical="center"/>
    </xf>
    <xf numFmtId="0" fontId="4" fillId="0" borderId="8" xfId="12" applyFont="1" applyFill="1" applyBorder="1" applyAlignment="1">
      <alignment horizontal="center" vertical="center" justifyLastLine="1"/>
    </xf>
    <xf numFmtId="0" fontId="4" fillId="0" borderId="15" xfId="12" applyFont="1" applyFill="1" applyBorder="1" applyAlignment="1">
      <alignment horizontal="center" vertical="center" justifyLastLine="1"/>
    </xf>
    <xf numFmtId="0" fontId="4" fillId="0" borderId="0" xfId="12" applyFont="1" applyFill="1" applyBorder="1" applyAlignment="1">
      <alignment horizontal="center" vertical="center" justifyLastLine="1"/>
    </xf>
    <xf numFmtId="0" fontId="4" fillId="0" borderId="4" xfId="12" applyFont="1" applyFill="1" applyBorder="1" applyAlignment="1">
      <alignment horizontal="center" vertical="center" justifyLastLine="1"/>
    </xf>
    <xf numFmtId="0" fontId="4" fillId="0" borderId="14" xfId="12" applyFont="1" applyFill="1" applyBorder="1" applyAlignment="1">
      <alignment horizontal="center" vertical="center" justifyLastLine="1"/>
    </xf>
    <xf numFmtId="0" fontId="4" fillId="0" borderId="13" xfId="12" applyFont="1" applyFill="1" applyBorder="1" applyAlignment="1">
      <alignment horizontal="center" vertical="center" justifyLastLine="1"/>
    </xf>
    <xf numFmtId="0" fontId="4" fillId="0" borderId="31" xfId="12" applyFont="1" applyFill="1" applyBorder="1" applyAlignment="1">
      <alignment horizontal="center" vertical="center" justifyLastLine="1"/>
    </xf>
    <xf numFmtId="0" fontId="4" fillId="0" borderId="30" xfId="12" applyFont="1" applyFill="1" applyBorder="1" applyAlignment="1">
      <alignment horizontal="center" vertical="center" justifyLastLine="1"/>
    </xf>
    <xf numFmtId="0" fontId="4" fillId="0" borderId="28" xfId="12" applyFont="1" applyFill="1" applyBorder="1" applyAlignment="1">
      <alignment horizontal="center" vertical="center" justifyLastLine="1"/>
    </xf>
    <xf numFmtId="0" fontId="12" fillId="0" borderId="12" xfId="12" applyFont="1" applyFill="1" applyBorder="1" applyAlignment="1">
      <alignment horizontal="center" vertical="center" justifyLastLine="1"/>
    </xf>
    <xf numFmtId="0" fontId="4" fillId="0" borderId="16" xfId="12" applyFont="1" applyFill="1" applyBorder="1" applyAlignment="1">
      <alignment horizontal="center" vertical="center"/>
    </xf>
    <xf numFmtId="0" fontId="4" fillId="0" borderId="24" xfId="12" applyFont="1" applyFill="1" applyBorder="1" applyAlignment="1">
      <alignment horizontal="center" vertical="center"/>
    </xf>
    <xf numFmtId="0" fontId="5" fillId="0" borderId="0" xfId="12" applyFont="1" applyFill="1" applyAlignment="1">
      <alignment horizontal="center" vertical="center"/>
    </xf>
    <xf numFmtId="0" fontId="4" fillId="0" borderId="3" xfId="12" applyFont="1" applyFill="1" applyBorder="1" applyAlignment="1">
      <alignment horizontal="center" vertical="center"/>
    </xf>
    <xf numFmtId="0" fontId="4" fillId="0" borderId="12" xfId="12" applyFont="1" applyFill="1" applyBorder="1" applyAlignment="1">
      <alignment horizontal="center" vertical="center" justifyLastLine="1"/>
    </xf>
    <xf numFmtId="0" fontId="4" fillId="0" borderId="29" xfId="12" applyFont="1" applyFill="1" applyBorder="1" applyAlignment="1">
      <alignment horizontal="center" vertical="center" wrapText="1"/>
    </xf>
    <xf numFmtId="0" fontId="4" fillId="0" borderId="28" xfId="12" applyFont="1" applyFill="1" applyBorder="1" applyAlignment="1">
      <alignment horizontal="center" vertical="center" wrapText="1"/>
    </xf>
    <xf numFmtId="0" fontId="4" fillId="0" borderId="29" xfId="12" applyFont="1" applyFill="1" applyBorder="1" applyAlignment="1">
      <alignment horizontal="center" vertical="center" justifyLastLine="1"/>
    </xf>
    <xf numFmtId="0" fontId="12" fillId="0" borderId="29" xfId="12" applyFont="1" applyFill="1" applyBorder="1" applyAlignment="1">
      <alignment horizontal="center" vertical="center"/>
    </xf>
    <xf numFmtId="0" fontId="12" fillId="0" borderId="28" xfId="12" applyFont="1" applyFill="1" applyBorder="1" applyAlignment="1">
      <alignment horizontal="center" vertical="center"/>
    </xf>
    <xf numFmtId="0" fontId="4" fillId="0" borderId="10" xfId="12" applyFont="1" applyFill="1" applyBorder="1" applyAlignment="1">
      <alignment horizontal="center" vertical="center" wrapText="1"/>
    </xf>
    <xf numFmtId="0" fontId="4" fillId="0" borderId="23" xfId="12" applyFont="1" applyFill="1" applyBorder="1" applyAlignment="1">
      <alignment horizontal="center" vertical="center" wrapText="1"/>
    </xf>
    <xf numFmtId="0" fontId="4" fillId="0" borderId="17" xfId="8" applyFont="1" applyFill="1" applyBorder="1" applyAlignment="1">
      <alignment horizontal="center" vertical="center"/>
    </xf>
    <xf numFmtId="0" fontId="4" fillId="0" borderId="0" xfId="8" applyFont="1" applyFill="1" applyAlignment="1">
      <alignment horizontal="right" vertical="center"/>
    </xf>
    <xf numFmtId="0" fontId="9" fillId="0" borderId="3" xfId="8" applyFont="1" applyFill="1" applyBorder="1" applyAlignment="1">
      <alignment horizontal="center" vertical="center" justifyLastLine="1"/>
    </xf>
    <xf numFmtId="0" fontId="9" fillId="0" borderId="2" xfId="8" applyFont="1" applyFill="1" applyBorder="1" applyAlignment="1">
      <alignment horizontal="center" vertical="center" justifyLastLine="1"/>
    </xf>
    <xf numFmtId="0" fontId="4" fillId="0" borderId="2" xfId="1" applyFont="1" applyFill="1" applyBorder="1" applyAlignment="1">
      <alignment horizontal="distributed" vertical="center" justifyLastLine="1"/>
    </xf>
    <xf numFmtId="0" fontId="4" fillId="0" borderId="3" xfId="1" applyFont="1" applyFill="1" applyBorder="1" applyAlignment="1">
      <alignment horizontal="distributed" vertical="center" justifyLastLine="1"/>
    </xf>
    <xf numFmtId="49" fontId="8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 indent="1" shrinkToFi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3" fontId="4" fillId="0" borderId="16" xfId="1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 shrinkToFit="1"/>
    </xf>
    <xf numFmtId="49" fontId="4" fillId="0" borderId="4" xfId="1" applyNumberFormat="1" applyFont="1" applyFill="1" applyBorder="1" applyAlignment="1">
      <alignment horizontal="center" vertical="center" shrinkToFi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/>
    </xf>
    <xf numFmtId="185" fontId="4" fillId="0" borderId="16" xfId="1" applyNumberFormat="1" applyFont="1" applyFill="1" applyBorder="1" applyAlignment="1">
      <alignment horizontal="center" vertical="center"/>
    </xf>
    <xf numFmtId="185" fontId="4" fillId="0" borderId="24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 shrinkToFit="1"/>
    </xf>
    <xf numFmtId="0" fontId="5" fillId="0" borderId="0" xfId="1" applyFont="1" applyFill="1" applyAlignment="1">
      <alignment horizontal="center" vertical="center" shrinkToFit="1"/>
    </xf>
    <xf numFmtId="0" fontId="4" fillId="0" borderId="3" xfId="1" applyFont="1" applyFill="1" applyBorder="1" applyAlignment="1">
      <alignment horizontal="center" vertical="center" shrinkToFit="1"/>
    </xf>
    <xf numFmtId="185" fontId="4" fillId="0" borderId="16" xfId="1" applyNumberFormat="1" applyFont="1" applyFill="1" applyBorder="1" applyAlignment="1">
      <alignment horizontal="center" vertical="center" shrinkToFit="1"/>
    </xf>
    <xf numFmtId="185" fontId="4" fillId="0" borderId="24" xfId="1" applyNumberFormat="1" applyFont="1" applyFill="1" applyBorder="1" applyAlignment="1">
      <alignment horizontal="center" vertical="center" shrinkToFit="1"/>
    </xf>
    <xf numFmtId="185" fontId="4" fillId="0" borderId="0" xfId="1" applyNumberFormat="1" applyFont="1" applyFill="1" applyAlignment="1">
      <alignment horizontal="center" vertical="center" shrinkToFit="1"/>
    </xf>
    <xf numFmtId="185" fontId="4" fillId="0" borderId="4" xfId="1" applyNumberFormat="1" applyFont="1" applyFill="1" applyBorder="1" applyAlignment="1">
      <alignment horizontal="center" vertical="center" shrinkToFit="1"/>
    </xf>
    <xf numFmtId="6" fontId="13" fillId="0" borderId="1" xfId="14" applyFont="1" applyFill="1" applyBorder="1" applyAlignment="1">
      <alignment horizontal="center" vertical="center"/>
    </xf>
    <xf numFmtId="6" fontId="13" fillId="0" borderId="2" xfId="14" applyFont="1" applyFill="1" applyBorder="1" applyAlignment="1">
      <alignment horizontal="center" vertical="center"/>
    </xf>
    <xf numFmtId="6" fontId="13" fillId="0" borderId="20" xfId="14" applyFont="1" applyFill="1" applyBorder="1" applyAlignment="1">
      <alignment horizontal="center" vertical="center"/>
    </xf>
    <xf numFmtId="6" fontId="13" fillId="0" borderId="12" xfId="14" applyFont="1" applyFill="1" applyBorder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distributed" vertical="center"/>
    </xf>
    <xf numFmtId="0" fontId="4" fillId="0" borderId="0" xfId="1" applyFont="1" applyFill="1" applyAlignment="1">
      <alignment horizontal="distributed" vertical="center" shrinkToFit="1"/>
    </xf>
    <xf numFmtId="0" fontId="4" fillId="0" borderId="0" xfId="1" applyFont="1" applyFill="1" applyAlignment="1">
      <alignment horizontal="distributed" vertical="center"/>
    </xf>
    <xf numFmtId="0" fontId="4" fillId="0" borderId="0" xfId="1" applyFont="1" applyFill="1" applyAlignment="1">
      <alignment horizontal="distributed" vertical="center" wrapText="1" shrinkToFit="1"/>
    </xf>
    <xf numFmtId="0" fontId="4" fillId="0" borderId="8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38" fontId="13" fillId="0" borderId="0" xfId="3" applyFont="1" applyFill="1" applyAlignment="1">
      <alignment horizontal="center" vertical="center"/>
    </xf>
    <xf numFmtId="49" fontId="5" fillId="0" borderId="0" xfId="3" applyNumberFormat="1" applyFont="1" applyFill="1" applyAlignment="1">
      <alignment horizontal="center" vertical="center"/>
    </xf>
    <xf numFmtId="38" fontId="4" fillId="0" borderId="6" xfId="3" applyFont="1" applyFill="1" applyBorder="1" applyAlignment="1">
      <alignment horizontal="distributed" vertical="center"/>
    </xf>
    <xf numFmtId="38" fontId="5" fillId="0" borderId="0" xfId="3" applyFont="1" applyFill="1" applyAlignment="1">
      <alignment horizontal="center" vertical="center"/>
    </xf>
    <xf numFmtId="38" fontId="4" fillId="0" borderId="0" xfId="3" applyFont="1" applyFill="1" applyAlignment="1">
      <alignment horizontal="distributed" vertical="center"/>
    </xf>
    <xf numFmtId="38" fontId="4" fillId="0" borderId="0" xfId="3" applyFont="1" applyFill="1" applyBorder="1" applyAlignment="1">
      <alignment horizontal="distributed" vertical="center"/>
    </xf>
    <xf numFmtId="38" fontId="4" fillId="0" borderId="2" xfId="3" applyFont="1" applyFill="1" applyBorder="1" applyAlignment="1">
      <alignment horizontal="distributed" vertical="center" justifyLastLine="1"/>
    </xf>
    <xf numFmtId="38" fontId="4" fillId="0" borderId="3" xfId="3" applyFont="1" applyFill="1" applyBorder="1" applyAlignment="1">
      <alignment horizontal="distributed" vertical="center" justifyLastLine="1"/>
    </xf>
    <xf numFmtId="38" fontId="4" fillId="0" borderId="8" xfId="3" applyFont="1" applyFill="1" applyBorder="1" applyAlignment="1">
      <alignment horizontal="center" vertical="center"/>
    </xf>
    <xf numFmtId="38" fontId="4" fillId="0" borderId="15" xfId="3" applyFont="1" applyFill="1" applyBorder="1" applyAlignment="1">
      <alignment horizontal="center" vertical="center"/>
    </xf>
    <xf numFmtId="38" fontId="4" fillId="0" borderId="14" xfId="3" applyFont="1" applyFill="1" applyBorder="1" applyAlignment="1">
      <alignment horizontal="center" vertical="center"/>
    </xf>
    <xf numFmtId="38" fontId="4" fillId="0" borderId="13" xfId="3" applyFont="1" applyFill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 shrinkToFit="1"/>
    </xf>
    <xf numFmtId="178" fontId="4" fillId="0" borderId="25" xfId="1" applyNumberFormat="1" applyFont="1" applyFill="1" applyBorder="1" applyAlignment="1">
      <alignment horizontal="center" vertical="center"/>
    </xf>
    <xf numFmtId="178" fontId="4" fillId="0" borderId="41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justifyLastLine="1"/>
    </xf>
    <xf numFmtId="0" fontId="4" fillId="0" borderId="0" xfId="8" applyFont="1" applyFill="1" applyAlignment="1">
      <alignment vertical="center"/>
    </xf>
    <xf numFmtId="0" fontId="4" fillId="0" borderId="6" xfId="8" applyFont="1" applyFill="1" applyBorder="1" applyAlignment="1">
      <alignment horizontal="left" vertical="center" indent="1"/>
    </xf>
    <xf numFmtId="0" fontId="4" fillId="0" borderId="6" xfId="8" applyFont="1" applyFill="1" applyBorder="1" applyAlignment="1">
      <alignment horizontal="center" vertical="center"/>
    </xf>
    <xf numFmtId="0" fontId="9" fillId="0" borderId="6" xfId="8" applyFont="1" applyFill="1" applyBorder="1" applyAlignment="1">
      <alignment horizontal="center" vertical="center"/>
    </xf>
    <xf numFmtId="38" fontId="4" fillId="0" borderId="18" xfId="9" applyFont="1" applyFill="1" applyBorder="1" applyAlignment="1">
      <alignment horizontal="center" vertical="center"/>
    </xf>
    <xf numFmtId="38" fontId="19" fillId="0" borderId="18" xfId="9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 justifyLastLine="1"/>
    </xf>
    <xf numFmtId="0" fontId="4" fillId="0" borderId="0" xfId="1" applyFont="1" applyFill="1"/>
    <xf numFmtId="0" fontId="4" fillId="0" borderId="0" xfId="6" applyFont="1" applyFill="1" applyAlignment="1">
      <alignment vertical="center"/>
    </xf>
    <xf numFmtId="0" fontId="4" fillId="0" borderId="3" xfId="6" applyFont="1" applyFill="1" applyBorder="1" applyAlignment="1">
      <alignment horizontal="center" vertical="center" wrapText="1"/>
    </xf>
    <xf numFmtId="0" fontId="4" fillId="0" borderId="11" xfId="6" applyFont="1" applyFill="1" applyBorder="1" applyAlignment="1">
      <alignment horizontal="center" vertical="center" wrapText="1"/>
    </xf>
    <xf numFmtId="0" fontId="4" fillId="0" borderId="0" xfId="6" applyFont="1" applyFill="1" applyAlignment="1">
      <alignment horizontal="left" vertical="center" indent="1"/>
    </xf>
    <xf numFmtId="0" fontId="4" fillId="0" borderId="4" xfId="6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distributed" vertical="center" indent="8"/>
    </xf>
    <xf numFmtId="0" fontId="4" fillId="0" borderId="31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vertical="center"/>
    </xf>
    <xf numFmtId="0" fontId="4" fillId="0" borderId="3" xfId="1" applyFont="1" applyFill="1" applyBorder="1" applyAlignment="1">
      <alignment horizontal="distributed" vertical="center" indent="5"/>
    </xf>
    <xf numFmtId="0" fontId="4" fillId="0" borderId="0" xfId="8" applyFont="1" applyFill="1" applyBorder="1" applyAlignment="1">
      <alignment horizontal="right" vertical="center"/>
    </xf>
    <xf numFmtId="178" fontId="4" fillId="0" borderId="0" xfId="8" applyNumberFormat="1" applyFont="1" applyFill="1" applyBorder="1" applyAlignment="1">
      <alignment horizontal="right" vertical="center"/>
    </xf>
    <xf numFmtId="178" fontId="8" fillId="0" borderId="0" xfId="8" applyNumberFormat="1" applyFont="1" applyFill="1" applyBorder="1" applyAlignment="1">
      <alignment horizontal="right" vertical="center"/>
    </xf>
    <xf numFmtId="0" fontId="9" fillId="0" borderId="0" xfId="8" applyAlignment="1">
      <alignment horizontal="right" vertical="center"/>
    </xf>
    <xf numFmtId="178" fontId="4" fillId="0" borderId="6" xfId="8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center"/>
    </xf>
    <xf numFmtId="49" fontId="8" fillId="0" borderId="0" xfId="3" applyNumberFormat="1" applyFont="1" applyFill="1" applyBorder="1" applyAlignment="1">
      <alignment horizontal="center" vertical="center"/>
    </xf>
    <xf numFmtId="49" fontId="8" fillId="0" borderId="4" xfId="3" applyNumberFormat="1" applyFont="1" applyFill="1" applyBorder="1" applyAlignment="1">
      <alignment horizontal="center" vertical="center"/>
    </xf>
    <xf numFmtId="178" fontId="4" fillId="0" borderId="25" xfId="3" applyNumberFormat="1" applyFont="1" applyFill="1" applyBorder="1" applyAlignment="1">
      <alignment horizontal="center" vertical="center"/>
    </xf>
    <xf numFmtId="38" fontId="4" fillId="0" borderId="0" xfId="3" applyFont="1" applyFill="1" applyBorder="1" applyAlignment="1">
      <alignment horizontal="distributed" vertical="center" wrapText="1" justifyLastLine="1"/>
    </xf>
    <xf numFmtId="38" fontId="4" fillId="0" borderId="4" xfId="3" applyFont="1" applyFill="1" applyBorder="1" applyAlignment="1">
      <alignment horizontal="distributed" vertical="center" wrapText="1" justifyLastLine="1"/>
    </xf>
    <xf numFmtId="38" fontId="4" fillId="0" borderId="0" xfId="3" applyFont="1" applyFill="1" applyBorder="1" applyAlignment="1">
      <alignment horizontal="center" vertical="center"/>
    </xf>
    <xf numFmtId="38" fontId="4" fillId="0" borderId="17" xfId="3" applyFont="1" applyFill="1" applyBorder="1" applyAlignment="1">
      <alignment horizontal="center" vertical="center" wrapText="1"/>
    </xf>
    <xf numFmtId="38" fontId="4" fillId="0" borderId="1" xfId="3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indent="1"/>
    </xf>
    <xf numFmtId="38" fontId="4" fillId="0" borderId="4" xfId="3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 wrapText="1" indent="1"/>
    </xf>
    <xf numFmtId="38" fontId="4" fillId="0" borderId="0" xfId="3" applyFont="1" applyFill="1" applyBorder="1" applyAlignment="1">
      <alignment horizontal="right" vertical="center"/>
    </xf>
    <xf numFmtId="38" fontId="4" fillId="0" borderId="2" xfId="3" applyFont="1" applyFill="1" applyBorder="1" applyAlignment="1">
      <alignment horizontal="center" vertical="center" wrapText="1"/>
    </xf>
    <xf numFmtId="178" fontId="4" fillId="0" borderId="0" xfId="3" applyNumberFormat="1" applyFont="1" applyFill="1" applyBorder="1" applyAlignment="1">
      <alignment horizontal="center" vertical="center"/>
    </xf>
    <xf numFmtId="178" fontId="8" fillId="0" borderId="0" xfId="3" applyNumberFormat="1" applyFont="1" applyFill="1" applyBorder="1" applyAlignment="1">
      <alignment horizontal="right" vertical="center"/>
    </xf>
    <xf numFmtId="49" fontId="4" fillId="0" borderId="0" xfId="1" applyNumberFormat="1" applyFont="1" applyFill="1" applyBorder="1" applyAlignment="1">
      <alignment horizontal="left" vertical="center"/>
    </xf>
    <xf numFmtId="49" fontId="4" fillId="0" borderId="6" xfId="1" applyNumberFormat="1" applyFont="1" applyFill="1" applyBorder="1" applyAlignment="1">
      <alignment horizontal="left" vertical="center"/>
    </xf>
    <xf numFmtId="0" fontId="5" fillId="0" borderId="0" xfId="15" applyFont="1" applyFill="1" applyBorder="1" applyAlignment="1">
      <alignment horizontal="center" vertical="center"/>
    </xf>
    <xf numFmtId="38" fontId="4" fillId="0" borderId="3" xfId="3" applyFont="1" applyFill="1" applyBorder="1" applyAlignment="1">
      <alignment horizontal="center" vertical="center" wrapText="1"/>
    </xf>
    <xf numFmtId="38" fontId="4" fillId="0" borderId="11" xfId="3" applyFont="1" applyFill="1" applyBorder="1" applyAlignment="1">
      <alignment horizontal="center" vertical="center" wrapText="1"/>
    </xf>
    <xf numFmtId="38" fontId="4" fillId="0" borderId="2" xfId="3" applyFont="1" applyFill="1" applyBorder="1" applyAlignment="1">
      <alignment horizontal="distributed" vertical="center" wrapText="1" indent="5"/>
    </xf>
    <xf numFmtId="0" fontId="4" fillId="0" borderId="0" xfId="1" applyFont="1" applyFill="1" applyBorder="1" applyAlignment="1">
      <alignment horizontal="left" vertical="center" wrapText="1" indent="1"/>
    </xf>
    <xf numFmtId="49" fontId="4" fillId="0" borderId="8" xfId="15" applyNumberFormat="1" applyFont="1" applyFill="1" applyBorder="1" applyAlignment="1">
      <alignment horizontal="center" vertical="center" wrapText="1"/>
    </xf>
    <xf numFmtId="49" fontId="4" fillId="0" borderId="15" xfId="15" applyNumberFormat="1" applyFont="1" applyFill="1" applyBorder="1" applyAlignment="1">
      <alignment horizontal="center" vertical="center" wrapText="1"/>
    </xf>
    <xf numFmtId="49" fontId="4" fillId="0" borderId="14" xfId="15" applyNumberFormat="1" applyFont="1" applyFill="1" applyBorder="1" applyAlignment="1">
      <alignment horizontal="center" vertical="center" wrapText="1"/>
    </xf>
    <xf numFmtId="49" fontId="4" fillId="0" borderId="13" xfId="15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178" fontId="13" fillId="0" borderId="25" xfId="3" applyNumberFormat="1" applyFont="1" applyFill="1" applyBorder="1" applyAlignment="1">
      <alignment horizontal="center" vertical="center"/>
    </xf>
    <xf numFmtId="178" fontId="13" fillId="0" borderId="18" xfId="3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distributed" vertical="center" indent="3"/>
    </xf>
    <xf numFmtId="0" fontId="4" fillId="0" borderId="3" xfId="1" applyFont="1" applyFill="1" applyBorder="1" applyAlignment="1">
      <alignment horizontal="distributed" vertical="center" indent="3"/>
    </xf>
    <xf numFmtId="0" fontId="4" fillId="0" borderId="12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23" xfId="1" applyFont="1" applyFill="1" applyBorder="1" applyAlignment="1">
      <alignment horizontal="center" vertical="center" shrinkToFit="1"/>
    </xf>
    <xf numFmtId="0" fontId="4" fillId="0" borderId="12" xfId="1" applyFont="1" applyFill="1" applyBorder="1" applyAlignment="1">
      <alignment horizontal="center" vertical="center" wrapText="1" justifyLastLine="1"/>
    </xf>
    <xf numFmtId="0" fontId="4" fillId="0" borderId="11" xfId="1" applyFont="1" applyFill="1" applyBorder="1" applyAlignment="1">
      <alignment horizontal="center" vertical="center" wrapText="1" justifyLastLine="1"/>
    </xf>
    <xf numFmtId="0" fontId="4" fillId="0" borderId="0" xfId="16" applyFont="1" applyFill="1" applyBorder="1" applyAlignment="1">
      <alignment horizontal="center" vertical="center"/>
    </xf>
    <xf numFmtId="0" fontId="4" fillId="0" borderId="4" xfId="16" applyFont="1" applyFill="1" applyBorder="1" applyAlignment="1">
      <alignment horizontal="center" vertical="center"/>
    </xf>
    <xf numFmtId="0" fontId="5" fillId="0" borderId="0" xfId="16" applyFont="1" applyFill="1" applyAlignment="1">
      <alignment horizontal="center" vertical="center"/>
    </xf>
    <xf numFmtId="0" fontId="4" fillId="0" borderId="17" xfId="16" applyFont="1" applyFill="1" applyBorder="1" applyAlignment="1">
      <alignment horizontal="center" vertical="center"/>
    </xf>
    <xf numFmtId="0" fontId="4" fillId="0" borderId="1" xfId="16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0" fontId="4" fillId="0" borderId="2" xfId="1" applyFont="1" applyFill="1" applyBorder="1" applyAlignment="1">
      <alignment horizontal="distributed" vertical="center" indent="9"/>
    </xf>
    <xf numFmtId="38" fontId="4" fillId="0" borderId="12" xfId="18" applyFont="1" applyFill="1" applyBorder="1" applyAlignment="1">
      <alignment horizontal="center" vertical="center" justifyLastLine="1"/>
    </xf>
    <xf numFmtId="0" fontId="4" fillId="0" borderId="2" xfId="19" applyFont="1" applyFill="1" applyBorder="1" applyAlignment="1">
      <alignment horizontal="distributed" vertical="center" indent="9"/>
    </xf>
    <xf numFmtId="0" fontId="4" fillId="0" borderId="39" xfId="19" applyFont="1" applyFill="1" applyBorder="1" applyAlignment="1">
      <alignment horizontal="distributed" vertical="center" indent="9"/>
    </xf>
    <xf numFmtId="38" fontId="4" fillId="0" borderId="37" xfId="18" applyFont="1" applyFill="1" applyBorder="1" applyAlignment="1">
      <alignment horizontal="center" vertical="center" justifyLastLine="1"/>
    </xf>
    <xf numFmtId="49" fontId="8" fillId="0" borderId="35" xfId="19" applyNumberFormat="1" applyFont="1" applyFill="1" applyBorder="1" applyAlignment="1">
      <alignment horizontal="center" vertical="center"/>
    </xf>
    <xf numFmtId="49" fontId="8" fillId="0" borderId="0" xfId="19" applyNumberFormat="1" applyFont="1" applyFill="1" applyBorder="1" applyAlignment="1">
      <alignment horizontal="center" vertical="center"/>
    </xf>
    <xf numFmtId="49" fontId="8" fillId="0" borderId="4" xfId="19" applyNumberFormat="1" applyFont="1" applyFill="1" applyBorder="1" applyAlignment="1">
      <alignment horizontal="center" vertical="center"/>
    </xf>
    <xf numFmtId="0" fontId="5" fillId="0" borderId="0" xfId="19" applyFont="1" applyFill="1" applyAlignment="1">
      <alignment horizontal="center" vertical="center"/>
    </xf>
    <xf numFmtId="0" fontId="4" fillId="0" borderId="12" xfId="19" applyFont="1" applyFill="1" applyBorder="1" applyAlignment="1">
      <alignment horizontal="center" vertical="center" justifyLastLine="1"/>
    </xf>
    <xf numFmtId="0" fontId="4" fillId="0" borderId="35" xfId="19" applyFont="1" applyFill="1" applyBorder="1" applyAlignment="1">
      <alignment horizontal="center" vertical="center"/>
    </xf>
    <xf numFmtId="0" fontId="4" fillId="0" borderId="0" xfId="19" applyFont="1" applyFill="1" applyBorder="1" applyAlignment="1">
      <alignment horizontal="center" vertical="center"/>
    </xf>
    <xf numFmtId="0" fontId="4" fillId="0" borderId="40" xfId="19" applyFont="1" applyFill="1" applyBorder="1" applyAlignment="1">
      <alignment horizontal="center" vertical="center"/>
    </xf>
    <xf numFmtId="0" fontId="4" fillId="0" borderId="2" xfId="19" applyFont="1" applyFill="1" applyBorder="1" applyAlignment="1">
      <alignment horizontal="center" vertical="center"/>
    </xf>
    <xf numFmtId="0" fontId="4" fillId="0" borderId="38" xfId="19" applyFont="1" applyFill="1" applyBorder="1" applyAlignment="1">
      <alignment horizontal="center" vertical="center"/>
    </xf>
    <xf numFmtId="0" fontId="4" fillId="0" borderId="12" xfId="19" applyFont="1" applyFill="1" applyBorder="1" applyAlignment="1">
      <alignment horizontal="center" vertical="center"/>
    </xf>
    <xf numFmtId="0" fontId="4" fillId="0" borderId="2" xfId="19" applyFont="1" applyFill="1" applyBorder="1" applyAlignment="1">
      <alignment horizontal="distributed" vertical="center" indent="8"/>
    </xf>
    <xf numFmtId="0" fontId="4" fillId="0" borderId="2" xfId="19" applyFont="1" applyFill="1" applyBorder="1" applyAlignment="1">
      <alignment horizontal="distributed" vertical="center" justifyLastLine="1"/>
    </xf>
    <xf numFmtId="0" fontId="4" fillId="0" borderId="12" xfId="19" applyFont="1" applyFill="1" applyBorder="1" applyAlignment="1">
      <alignment horizontal="distributed" vertical="center" justifyLastLine="1"/>
    </xf>
    <xf numFmtId="0" fontId="4" fillId="0" borderId="36" xfId="19" applyFont="1" applyFill="1" applyBorder="1" applyAlignment="1">
      <alignment horizontal="center" vertical="center"/>
    </xf>
    <xf numFmtId="0" fontId="4" fillId="0" borderId="16" xfId="19" applyFont="1" applyFill="1" applyBorder="1" applyAlignment="1">
      <alignment horizontal="center" vertical="center"/>
    </xf>
    <xf numFmtId="0" fontId="4" fillId="0" borderId="24" xfId="19" applyFont="1" applyFill="1" applyBorder="1" applyAlignment="1">
      <alignment horizontal="center" vertical="center"/>
    </xf>
    <xf numFmtId="49" fontId="4" fillId="0" borderId="35" xfId="19" applyNumberFormat="1" applyFont="1" applyFill="1" applyBorder="1" applyAlignment="1">
      <alignment horizontal="center" vertical="center"/>
    </xf>
    <xf numFmtId="49" fontId="4" fillId="0" borderId="0" xfId="19" applyNumberFormat="1" applyFont="1" applyFill="1" applyBorder="1" applyAlignment="1">
      <alignment horizontal="center" vertical="center"/>
    </xf>
    <xf numFmtId="49" fontId="4" fillId="0" borderId="4" xfId="19" applyNumberFormat="1" applyFont="1" applyFill="1" applyBorder="1" applyAlignment="1">
      <alignment horizontal="center" vertical="center"/>
    </xf>
    <xf numFmtId="0" fontId="4" fillId="0" borderId="0" xfId="8" applyFont="1" applyFill="1" applyAlignment="1">
      <alignment horizontal="left" vertical="center"/>
    </xf>
    <xf numFmtId="49" fontId="4" fillId="0" borderId="16" xfId="8" applyNumberFormat="1" applyFont="1" applyFill="1" applyBorder="1" applyAlignment="1">
      <alignment horizontal="center" vertical="center"/>
    </xf>
    <xf numFmtId="49" fontId="4" fillId="0" borderId="24" xfId="8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distributed" vertical="center" wrapText="1"/>
    </xf>
    <xf numFmtId="0" fontId="4" fillId="0" borderId="23" xfId="1" applyFont="1" applyFill="1" applyBorder="1" applyAlignment="1">
      <alignment horizontal="distributed" vertical="center" wrapText="1"/>
    </xf>
    <xf numFmtId="0" fontId="4" fillId="0" borderId="12" xfId="1" applyFont="1" applyFill="1" applyBorder="1" applyAlignment="1">
      <alignment horizontal="distributed" vertical="center" wrapText="1"/>
    </xf>
    <xf numFmtId="0" fontId="4" fillId="0" borderId="2" xfId="1" applyFont="1" applyFill="1" applyBorder="1" applyAlignment="1">
      <alignment horizontal="distributed" vertical="center" indent="1"/>
    </xf>
    <xf numFmtId="0" fontId="4" fillId="0" borderId="3" xfId="1" applyFont="1" applyFill="1" applyBorder="1" applyAlignment="1">
      <alignment horizontal="distributed" vertical="center" indent="1"/>
    </xf>
    <xf numFmtId="198" fontId="4" fillId="0" borderId="0" xfId="9" applyNumberFormat="1" applyFont="1" applyFill="1" applyBorder="1" applyAlignment="1">
      <alignment horizontal="right" vertical="center"/>
    </xf>
    <xf numFmtId="178" fontId="8" fillId="0" borderId="0" xfId="9" applyNumberFormat="1" applyFont="1" applyFill="1" applyBorder="1" applyAlignment="1">
      <alignment horizontal="right" vertical="center"/>
    </xf>
    <xf numFmtId="198" fontId="4" fillId="0" borderId="6" xfId="9" applyNumberFormat="1" applyFont="1" applyFill="1" applyBorder="1" applyAlignment="1">
      <alignment horizontal="right" vertical="center"/>
    </xf>
    <xf numFmtId="38" fontId="4" fillId="0" borderId="0" xfId="9" applyFont="1" applyFill="1" applyBorder="1" applyAlignment="1">
      <alignment horizontal="right" vertical="center"/>
    </xf>
    <xf numFmtId="178" fontId="4" fillId="0" borderId="0" xfId="9" applyNumberFormat="1" applyFont="1" applyFill="1" applyBorder="1" applyAlignment="1">
      <alignment horizontal="center" vertical="center"/>
    </xf>
    <xf numFmtId="178" fontId="4" fillId="0" borderId="0" xfId="9" applyNumberFormat="1" applyFont="1" applyFill="1" applyBorder="1" applyAlignment="1">
      <alignment horizontal="right" vertical="center"/>
    </xf>
    <xf numFmtId="0" fontId="4" fillId="0" borderId="3" xfId="8" applyFont="1" applyFill="1" applyBorder="1" applyAlignment="1">
      <alignment horizontal="distributed" vertical="center" justifyLastLine="1"/>
    </xf>
    <xf numFmtId="0" fontId="9" fillId="0" borderId="0" xfId="8" applyFont="1" applyFill="1" applyAlignment="1">
      <alignment horizontal="left" vertical="center"/>
    </xf>
    <xf numFmtId="0" fontId="4" fillId="0" borderId="31" xfId="8" applyFont="1" applyFill="1" applyBorder="1" applyAlignment="1">
      <alignment horizontal="center" vertical="center"/>
    </xf>
    <xf numFmtId="0" fontId="4" fillId="0" borderId="28" xfId="8" applyFont="1" applyFill="1" applyBorder="1" applyAlignment="1">
      <alignment horizontal="center" vertical="center"/>
    </xf>
    <xf numFmtId="179" fontId="4" fillId="0" borderId="0" xfId="8" applyNumberFormat="1" applyFont="1" applyFill="1" applyBorder="1" applyAlignment="1">
      <alignment horizontal="center" vertical="center"/>
    </xf>
    <xf numFmtId="179" fontId="4" fillId="0" borderId="8" xfId="8" applyNumberFormat="1" applyFont="1" applyFill="1" applyBorder="1" applyAlignment="1">
      <alignment horizontal="center" vertical="center"/>
    </xf>
    <xf numFmtId="179" fontId="4" fillId="0" borderId="15" xfId="8" applyNumberFormat="1" applyFont="1" applyFill="1" applyBorder="1" applyAlignment="1">
      <alignment horizontal="center" vertical="center"/>
    </xf>
    <xf numFmtId="179" fontId="4" fillId="0" borderId="14" xfId="8" applyNumberFormat="1" applyFont="1" applyFill="1" applyBorder="1" applyAlignment="1">
      <alignment horizontal="center" vertical="center"/>
    </xf>
    <xf numFmtId="179" fontId="4" fillId="0" borderId="13" xfId="8" applyNumberFormat="1" applyFont="1" applyFill="1" applyBorder="1" applyAlignment="1">
      <alignment horizontal="center" vertical="center"/>
    </xf>
    <xf numFmtId="179" fontId="4" fillId="0" borderId="31" xfId="8" applyNumberFormat="1" applyFont="1" applyFill="1" applyBorder="1" applyAlignment="1">
      <alignment horizontal="center" vertical="center"/>
    </xf>
    <xf numFmtId="179" fontId="4" fillId="0" borderId="28" xfId="8" applyNumberFormat="1" applyFont="1" applyFill="1" applyBorder="1" applyAlignment="1">
      <alignment horizontal="center" vertical="center"/>
    </xf>
    <xf numFmtId="179" fontId="4" fillId="0" borderId="31" xfId="8" applyNumberFormat="1" applyFont="1" applyFill="1" applyBorder="1" applyAlignment="1">
      <alignment horizontal="center" vertical="center" wrapText="1"/>
    </xf>
    <xf numFmtId="179" fontId="4" fillId="0" borderId="28" xfId="8" applyNumberFormat="1" applyFont="1" applyFill="1" applyBorder="1" applyAlignment="1">
      <alignment horizontal="center" vertical="center" wrapText="1"/>
    </xf>
    <xf numFmtId="179" fontId="4" fillId="0" borderId="3" xfId="8" applyNumberFormat="1" applyFont="1" applyFill="1" applyBorder="1" applyAlignment="1">
      <alignment horizontal="center" vertical="center"/>
    </xf>
    <xf numFmtId="179" fontId="4" fillId="0" borderId="17" xfId="8" applyNumberFormat="1" applyFont="1" applyFill="1" applyBorder="1" applyAlignment="1">
      <alignment horizontal="center" vertical="center"/>
    </xf>
    <xf numFmtId="179" fontId="4" fillId="0" borderId="4" xfId="8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left" vertical="center" indent="1" shrinkToFit="1"/>
    </xf>
    <xf numFmtId="49" fontId="8" fillId="0" borderId="0" xfId="1" applyNumberFormat="1" applyFont="1" applyFill="1" applyBorder="1" applyAlignment="1">
      <alignment horizontal="center" vertical="center" shrinkToFit="1"/>
    </xf>
    <xf numFmtId="185" fontId="4" fillId="0" borderId="0" xfId="1" applyNumberFormat="1" applyFont="1" applyFill="1" applyBorder="1" applyAlignment="1">
      <alignment horizontal="right" vertical="center" shrinkToFit="1"/>
    </xf>
    <xf numFmtId="0" fontId="4" fillId="0" borderId="2" xfId="1" applyFont="1" applyFill="1" applyBorder="1" applyAlignment="1">
      <alignment horizontal="center" vertical="center" justifyLastLine="1" shrinkToFit="1"/>
    </xf>
    <xf numFmtId="0" fontId="4" fillId="0" borderId="12" xfId="1" applyFont="1" applyFill="1" applyBorder="1" applyAlignment="1">
      <alignment horizontal="center" vertical="center" justifyLastLine="1" shrinkToFit="1"/>
    </xf>
    <xf numFmtId="0" fontId="4" fillId="0" borderId="3" xfId="1" applyFont="1" applyFill="1" applyBorder="1" applyAlignment="1">
      <alignment horizontal="distributed" vertical="center" justifyLastLine="1" shrinkToFit="1"/>
    </xf>
    <xf numFmtId="0" fontId="4" fillId="0" borderId="11" xfId="1" applyFont="1" applyFill="1" applyBorder="1" applyAlignment="1">
      <alignment horizontal="distributed" vertical="center" justifyLastLine="1" shrinkToFit="1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9" xfId="1" applyNumberFormat="1" applyFont="1" applyFill="1" applyBorder="1" applyAlignment="1">
      <alignment horizontal="center" vertical="center"/>
    </xf>
    <xf numFmtId="49" fontId="4" fillId="0" borderId="9" xfId="9" applyNumberFormat="1" applyFont="1" applyFill="1" applyBorder="1" applyAlignment="1">
      <alignment horizontal="left" vertical="center"/>
    </xf>
    <xf numFmtId="49" fontId="4" fillId="0" borderId="4" xfId="9" applyNumberFormat="1" applyFont="1" applyFill="1" applyBorder="1" applyAlignment="1">
      <alignment horizontal="left" vertical="center"/>
    </xf>
    <xf numFmtId="38" fontId="4" fillId="0" borderId="0" xfId="9" applyFont="1" applyFill="1" applyBorder="1" applyAlignment="1">
      <alignment horizontal="center" vertical="center"/>
    </xf>
    <xf numFmtId="38" fontId="4" fillId="0" borderId="4" xfId="9" applyFont="1" applyFill="1" applyBorder="1" applyAlignment="1">
      <alignment horizontal="center" vertical="center"/>
    </xf>
    <xf numFmtId="38" fontId="4" fillId="0" borderId="0" xfId="9" applyFont="1" applyFill="1" applyBorder="1" applyAlignment="1">
      <alignment horizontal="center" vertical="center"/>
    </xf>
    <xf numFmtId="49" fontId="8" fillId="0" borderId="4" xfId="9" applyNumberFormat="1" applyFont="1" applyFill="1" applyBorder="1" applyAlignment="1">
      <alignment horizontal="center" vertical="center"/>
    </xf>
    <xf numFmtId="49" fontId="8" fillId="0" borderId="0" xfId="9" applyNumberFormat="1" applyFont="1" applyFill="1" applyBorder="1" applyAlignment="1">
      <alignment horizontal="center" vertical="center"/>
    </xf>
    <xf numFmtId="49" fontId="4" fillId="0" borderId="4" xfId="9" applyNumberFormat="1" applyFont="1" applyFill="1" applyBorder="1" applyAlignment="1">
      <alignment horizontal="center" vertical="center"/>
    </xf>
    <xf numFmtId="49" fontId="4" fillId="0" borderId="0" xfId="9" applyNumberFormat="1" applyFont="1" applyFill="1" applyBorder="1" applyAlignment="1">
      <alignment horizontal="center" vertical="center"/>
    </xf>
    <xf numFmtId="38" fontId="4" fillId="0" borderId="4" xfId="9" applyFont="1" applyFill="1" applyBorder="1" applyAlignment="1">
      <alignment horizontal="center" vertical="center"/>
    </xf>
    <xf numFmtId="38" fontId="4" fillId="0" borderId="0" xfId="9" applyFont="1" applyFill="1" applyBorder="1" applyAlignment="1">
      <alignment horizontal="right" vertical="center" justifyLastLine="1"/>
    </xf>
    <xf numFmtId="38" fontId="4" fillId="0" borderId="24" xfId="9" applyFont="1" applyFill="1" applyBorder="1" applyAlignment="1">
      <alignment horizontal="distributed" vertical="center" justifyLastLine="1"/>
    </xf>
    <xf numFmtId="38" fontId="4" fillId="0" borderId="16" xfId="9" applyFont="1" applyFill="1" applyBorder="1" applyAlignment="1">
      <alignment horizontal="distributed" vertical="center" justifyLastLine="1"/>
    </xf>
    <xf numFmtId="38" fontId="4" fillId="0" borderId="12" xfId="9" applyFont="1" applyFill="1" applyBorder="1" applyAlignment="1">
      <alignment horizontal="center" vertical="center"/>
    </xf>
    <xf numFmtId="38" fontId="4" fillId="0" borderId="12" xfId="9" applyFont="1" applyFill="1" applyBorder="1" applyAlignment="1">
      <alignment horizontal="center" vertical="center"/>
    </xf>
    <xf numFmtId="38" fontId="4" fillId="0" borderId="20" xfId="9" applyFont="1" applyFill="1" applyBorder="1" applyAlignment="1">
      <alignment horizontal="center" vertical="center"/>
    </xf>
    <xf numFmtId="38" fontId="4" fillId="0" borderId="11" xfId="9" applyFont="1" applyFill="1" applyBorder="1" applyAlignment="1">
      <alignment horizontal="center" vertical="center"/>
    </xf>
    <xf numFmtId="38" fontId="4" fillId="0" borderId="3" xfId="9" applyFont="1" applyFill="1" applyBorder="1" applyAlignment="1">
      <alignment horizontal="distributed" vertical="center" indent="15"/>
    </xf>
    <xf numFmtId="38" fontId="4" fillId="0" borderId="2" xfId="9" applyFont="1" applyFill="1" applyBorder="1" applyAlignment="1">
      <alignment horizontal="distributed" vertical="center" indent="15"/>
    </xf>
    <xf numFmtId="38" fontId="4" fillId="0" borderId="2" xfId="9" applyFont="1" applyFill="1" applyBorder="1" applyAlignment="1">
      <alignment horizontal="center" vertical="center"/>
    </xf>
    <xf numFmtId="38" fontId="4" fillId="0" borderId="1" xfId="9" applyFont="1" applyFill="1" applyBorder="1" applyAlignment="1">
      <alignment horizontal="center" vertical="center"/>
    </xf>
    <xf numFmtId="38" fontId="5" fillId="0" borderId="0" xfId="9" applyFont="1" applyFill="1" applyBorder="1" applyAlignment="1">
      <alignment horizontal="center" vertical="center"/>
    </xf>
    <xf numFmtId="49" fontId="40" fillId="0" borderId="0" xfId="10" quotePrefix="1" applyNumberFormat="1" applyFont="1" applyAlignment="1">
      <alignment horizontal="center"/>
    </xf>
    <xf numFmtId="49" fontId="40" fillId="0" borderId="0" xfId="10" applyNumberFormat="1" applyFont="1" applyAlignment="1">
      <alignment horizontal="center"/>
    </xf>
    <xf numFmtId="49" fontId="41" fillId="0" borderId="0" xfId="0" applyNumberFormat="1" applyFont="1" applyAlignment="1">
      <alignment horizontal="center"/>
    </xf>
  </cellXfs>
  <cellStyles count="20">
    <cellStyle name="ハイパーリンク" xfId="10" builtinId="8"/>
    <cellStyle name="桁区切り 2" xfId="2"/>
    <cellStyle name="桁区切り 2 2" xfId="18"/>
    <cellStyle name="桁区切り 3" xfId="3"/>
    <cellStyle name="桁区切り 4" xfId="7"/>
    <cellStyle name="桁区切り 5" xfId="9"/>
    <cellStyle name="桁区切り 6" xfId="13"/>
    <cellStyle name="桁区切り 7" xfId="17"/>
    <cellStyle name="通貨 2" xfId="14"/>
    <cellStyle name="標準" xfId="0" builtinId="0"/>
    <cellStyle name="標準 2" xfId="1"/>
    <cellStyle name="標準 2 3" xfId="19"/>
    <cellStyle name="標準 3" xfId="6"/>
    <cellStyle name="標準 4" xfId="8"/>
    <cellStyle name="標準 5" xfId="12"/>
    <cellStyle name="標準 6" xfId="16"/>
    <cellStyle name="標準_18年度長岡市統計年鑑登載資料" xfId="11"/>
    <cellStyle name="標準_h13Q14文化宗教224" xfId="15"/>
    <cellStyle name="標準_Sheet1_長岡市文化財一覧" xfId="5"/>
    <cellStyle name="標準_中央公民館利用状況（統計年鑑用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26</xdr:row>
      <xdr:rowOff>28575</xdr:rowOff>
    </xdr:from>
    <xdr:to>
      <xdr:col>10</xdr:col>
      <xdr:colOff>152400</xdr:colOff>
      <xdr:row>27</xdr:row>
      <xdr:rowOff>238125</xdr:rowOff>
    </xdr:to>
    <xdr:grpSp>
      <xdr:nvGrpSpPr>
        <xdr:cNvPr id="2" name="グループ化 1"/>
        <xdr:cNvGrpSpPr/>
      </xdr:nvGrpSpPr>
      <xdr:grpSpPr>
        <a:xfrm>
          <a:off x="4210050" y="5667375"/>
          <a:ext cx="1143000" cy="457200"/>
          <a:chOff x="4991100" y="11182350"/>
          <a:chExt cx="1143000" cy="457200"/>
        </a:xfrm>
      </xdr:grpSpPr>
      <xdr:sp macro="" textlink="">
        <xdr:nvSpPr>
          <xdr:cNvPr id="3" name="AutoShape 2"/>
          <xdr:cNvSpPr>
            <a:spLocks/>
          </xdr:cNvSpPr>
        </xdr:nvSpPr>
        <xdr:spPr bwMode="auto">
          <a:xfrm>
            <a:off x="4991100" y="11182350"/>
            <a:ext cx="133350" cy="457200"/>
          </a:xfrm>
          <a:prstGeom prst="rightBrace">
            <a:avLst>
              <a:gd name="adj1" fmla="val 28571"/>
              <a:gd name="adj2" fmla="val 50000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5219700" y="11296650"/>
            <a:ext cx="914400" cy="2667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 pitchFamily="17" charset="-128"/>
                <a:ea typeface="ＭＳ 明朝" pitchFamily="17" charset="-128"/>
              </a:rPr>
              <a:t>男女共通</a:t>
            </a:r>
          </a:p>
        </xdr:txBody>
      </xdr:sp>
    </xdr:grpSp>
    <xdr:clientData/>
  </xdr:twoCellAnchor>
  <xdr:twoCellAnchor>
    <xdr:from>
      <xdr:col>8</xdr:col>
      <xdr:colOff>419100</xdr:colOff>
      <xdr:row>22</xdr:row>
      <xdr:rowOff>47625</xdr:rowOff>
    </xdr:from>
    <xdr:to>
      <xdr:col>10</xdr:col>
      <xdr:colOff>190500</xdr:colOff>
      <xdr:row>24</xdr:row>
      <xdr:rowOff>238125</xdr:rowOff>
    </xdr:to>
    <xdr:grpSp>
      <xdr:nvGrpSpPr>
        <xdr:cNvPr id="5" name="グループ化 4"/>
        <xdr:cNvGrpSpPr/>
      </xdr:nvGrpSpPr>
      <xdr:grpSpPr>
        <a:xfrm>
          <a:off x="4181475" y="4695825"/>
          <a:ext cx="1209675" cy="685800"/>
          <a:chOff x="4972050" y="10201275"/>
          <a:chExt cx="1209675" cy="685800"/>
        </a:xfrm>
      </xdr:grpSpPr>
      <xdr:sp macro="" textlink="">
        <xdr:nvSpPr>
          <xdr:cNvPr id="6" name="AutoShape 1"/>
          <xdr:cNvSpPr>
            <a:spLocks/>
          </xdr:cNvSpPr>
        </xdr:nvSpPr>
        <xdr:spPr bwMode="auto">
          <a:xfrm>
            <a:off x="4972050" y="10201275"/>
            <a:ext cx="171450" cy="685800"/>
          </a:xfrm>
          <a:prstGeom prst="rightBrace">
            <a:avLst>
              <a:gd name="adj1" fmla="val 33333"/>
              <a:gd name="adj2" fmla="val 50819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4"/>
          <xdr:cNvSpPr txBox="1">
            <a:spLocks noChangeArrowheads="1"/>
          </xdr:cNvSpPr>
        </xdr:nvSpPr>
        <xdr:spPr bwMode="auto">
          <a:xfrm>
            <a:off x="5219700" y="10439400"/>
            <a:ext cx="962025" cy="2381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明朝" pitchFamily="17" charset="-128"/>
                <a:ea typeface="ＭＳ 明朝" pitchFamily="17" charset="-128"/>
              </a:rPr>
              <a:t>男女共通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929120</xdr:colOff>
      <xdr:row>58</xdr:row>
      <xdr:rowOff>49357</xdr:rowOff>
    </xdr:from>
    <xdr:to>
      <xdr:col>8</xdr:col>
      <xdr:colOff>240723</xdr:colOff>
      <xdr:row>60</xdr:row>
      <xdr:rowOff>239857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5482070" y="9993457"/>
          <a:ext cx="245053" cy="466725"/>
        </a:xfrm>
        <a:prstGeom prst="rightBrace">
          <a:avLst>
            <a:gd name="adj1" fmla="val 31579"/>
            <a:gd name="adj2" fmla="val 4956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959428</xdr:colOff>
      <xdr:row>62</xdr:row>
      <xdr:rowOff>27709</xdr:rowOff>
    </xdr:from>
    <xdr:to>
      <xdr:col>8</xdr:col>
      <xdr:colOff>198294</xdr:colOff>
      <xdr:row>63</xdr:row>
      <xdr:rowOff>244187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5483803" y="10657609"/>
          <a:ext cx="200891" cy="311728"/>
        </a:xfrm>
        <a:prstGeom prst="rightBrace">
          <a:avLst>
            <a:gd name="adj1" fmla="val 2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460664</xdr:colOff>
      <xdr:row>62</xdr:row>
      <xdr:rowOff>143741</xdr:rowOff>
    </xdr:from>
    <xdr:to>
      <xdr:col>9</xdr:col>
      <xdr:colOff>603538</xdr:colOff>
      <xdr:row>63</xdr:row>
      <xdr:rowOff>162791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947064" y="10773641"/>
          <a:ext cx="8286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男女共通</a:t>
          </a:r>
        </a:p>
      </xdr:txBody>
    </xdr:sp>
    <xdr:clientData/>
  </xdr:twoCellAnchor>
  <xdr:twoCellAnchor>
    <xdr:from>
      <xdr:col>8</xdr:col>
      <xdr:colOff>444212</xdr:colOff>
      <xdr:row>59</xdr:row>
      <xdr:rowOff>46759</xdr:rowOff>
    </xdr:from>
    <xdr:to>
      <xdr:col>9</xdr:col>
      <xdr:colOff>634711</xdr:colOff>
      <xdr:row>60</xdr:row>
      <xdr:rowOff>37234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930612" y="10162309"/>
          <a:ext cx="87629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男女共通</a:t>
          </a:r>
        </a:p>
      </xdr:txBody>
    </xdr:sp>
    <xdr:clientData/>
  </xdr:twoCellAnchor>
  <xdr:twoCellAnchor>
    <xdr:from>
      <xdr:col>7</xdr:col>
      <xdr:colOff>929120</xdr:colOff>
      <xdr:row>58</xdr:row>
      <xdr:rowOff>49357</xdr:rowOff>
    </xdr:from>
    <xdr:to>
      <xdr:col>8</xdr:col>
      <xdr:colOff>240723</xdr:colOff>
      <xdr:row>60</xdr:row>
      <xdr:rowOff>239857</xdr:rowOff>
    </xdr:to>
    <xdr:sp macro="" textlink="">
      <xdr:nvSpPr>
        <xdr:cNvPr id="6" name="AutoShape 1"/>
        <xdr:cNvSpPr>
          <a:spLocks/>
        </xdr:cNvSpPr>
      </xdr:nvSpPr>
      <xdr:spPr bwMode="auto">
        <a:xfrm>
          <a:off x="5482070" y="9993457"/>
          <a:ext cx="245053" cy="466725"/>
        </a:xfrm>
        <a:prstGeom prst="rightBrace">
          <a:avLst>
            <a:gd name="adj1" fmla="val 31579"/>
            <a:gd name="adj2" fmla="val 4956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959428</xdr:colOff>
      <xdr:row>62</xdr:row>
      <xdr:rowOff>27709</xdr:rowOff>
    </xdr:from>
    <xdr:to>
      <xdr:col>8</xdr:col>
      <xdr:colOff>198294</xdr:colOff>
      <xdr:row>63</xdr:row>
      <xdr:rowOff>244187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5483803" y="10657609"/>
          <a:ext cx="200891" cy="311728"/>
        </a:xfrm>
        <a:prstGeom prst="rightBrace">
          <a:avLst>
            <a:gd name="adj1" fmla="val 2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460664</xdr:colOff>
      <xdr:row>62</xdr:row>
      <xdr:rowOff>143741</xdr:rowOff>
    </xdr:from>
    <xdr:to>
      <xdr:col>9</xdr:col>
      <xdr:colOff>603538</xdr:colOff>
      <xdr:row>63</xdr:row>
      <xdr:rowOff>162791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5947064" y="10773641"/>
          <a:ext cx="828674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男女共通</a:t>
          </a:r>
        </a:p>
      </xdr:txBody>
    </xdr:sp>
    <xdr:clientData/>
  </xdr:twoCellAnchor>
  <xdr:twoCellAnchor>
    <xdr:from>
      <xdr:col>8</xdr:col>
      <xdr:colOff>444212</xdr:colOff>
      <xdr:row>59</xdr:row>
      <xdr:rowOff>46759</xdr:rowOff>
    </xdr:from>
    <xdr:to>
      <xdr:col>9</xdr:col>
      <xdr:colOff>634711</xdr:colOff>
      <xdr:row>60</xdr:row>
      <xdr:rowOff>37234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5930612" y="10162309"/>
          <a:ext cx="87629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男女共通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%20&#35251;&#20809;&#20418;\088%20&#35251;&#20809;&#26045;&#35373;&#31561;&#31649;&#29702;&#38306;&#20418;\05%20&#24066;&#26377;&#26045;&#35373;&#29694;&#27841;&#35519;&#26619;\H29\&#24066;&#26377;&#26045;&#35373;&#29694;&#27841;&#35519;&#26619;&#12398;&#23455;&#26045;&#12395;&#12388;&#12356;&#12390;&#65288;&#29031;&#20250;&#65289;\47_&#26627;&#23614;&#25903;&#25152;&#21830;&#24037;&#35251;&#20809;&#35506;\S00659-0_&#36947;&#38498;&#33258;&#28982;&#12405;&#12428;&#12354;&#12356;&#12398;&#26862;_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お願い"/>
      <sheetName val="施設概要調査票"/>
      <sheetName val="棟別概要調査票"/>
      <sheetName val="利用状況調査票"/>
      <sheetName val="月別電気使用量及び料金入力表"/>
      <sheetName val="利用状況"/>
      <sheetName val="作業用シート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B4" t="str">
            <v>当初の用途で使用</v>
          </cell>
        </row>
        <row r="5">
          <cell r="B5" t="str">
            <v>当初とは別の用途で使用</v>
          </cell>
        </row>
        <row r="6">
          <cell r="B6" t="str">
            <v>貸付</v>
          </cell>
        </row>
        <row r="7">
          <cell r="B7" t="str">
            <v>一部貸付</v>
          </cell>
        </row>
        <row r="8">
          <cell r="B8" t="str">
            <v>利用していない</v>
          </cell>
        </row>
        <row r="9">
          <cell r="B9" t="str">
            <v>その他</v>
          </cell>
        </row>
        <row r="12">
          <cell r="B12" t="str">
            <v>常駐</v>
          </cell>
        </row>
        <row r="13">
          <cell r="B13" t="str">
            <v>非常駐</v>
          </cell>
        </row>
        <row r="18">
          <cell r="B18" t="str">
            <v>市の正規職員</v>
          </cell>
        </row>
        <row r="19">
          <cell r="B19" t="str">
            <v>市の臨時職員</v>
          </cell>
        </row>
        <row r="20">
          <cell r="B20" t="str">
            <v>他自治体職員</v>
          </cell>
        </row>
        <row r="21">
          <cell r="B21" t="str">
            <v>指定管理者</v>
          </cell>
        </row>
        <row r="22">
          <cell r="B22" t="str">
            <v>その他</v>
          </cell>
        </row>
        <row r="25">
          <cell r="B25" t="str">
            <v>鉄筋コンクリート造</v>
          </cell>
          <cell r="C25" t="str">
            <v>RC造</v>
          </cell>
        </row>
        <row r="26">
          <cell r="B26" t="str">
            <v>鉄骨鉄筋コンクリート造</v>
          </cell>
          <cell r="C26" t="str">
            <v>SRC造</v>
          </cell>
        </row>
        <row r="27">
          <cell r="B27" t="str">
            <v>鉄骨造</v>
          </cell>
          <cell r="C27" t="str">
            <v>S造</v>
          </cell>
        </row>
        <row r="28">
          <cell r="B28" t="str">
            <v>木造</v>
          </cell>
          <cell r="C28" t="str">
            <v>木造</v>
          </cell>
        </row>
        <row r="29">
          <cell r="B29" t="str">
            <v>軽量鉄骨造</v>
          </cell>
          <cell r="C29" t="str">
            <v>LS造</v>
          </cell>
        </row>
        <row r="30">
          <cell r="B30" t="str">
            <v>コンクリートブロック造</v>
          </cell>
          <cell r="C30" t="str">
            <v>CB造</v>
          </cell>
        </row>
        <row r="31">
          <cell r="B31" t="str">
            <v>壁式プレキャスト鉄筋コンクリート造</v>
          </cell>
          <cell r="C31" t="str">
            <v>WPC造</v>
          </cell>
        </row>
        <row r="32">
          <cell r="B32" t="str">
            <v>その他</v>
          </cell>
          <cell r="C32" t="str">
            <v>その他</v>
          </cell>
        </row>
        <row r="36">
          <cell r="B36" t="str">
            <v>地区防災センター</v>
          </cell>
        </row>
        <row r="37">
          <cell r="B37" t="str">
            <v>指定避難所</v>
          </cell>
        </row>
        <row r="40">
          <cell r="B40" t="str">
            <v>市有</v>
          </cell>
        </row>
        <row r="41">
          <cell r="B41" t="str">
            <v>借用</v>
          </cell>
        </row>
        <row r="42">
          <cell r="B42" t="str">
            <v>部分所有、共同所有</v>
          </cell>
        </row>
        <row r="43">
          <cell r="B43" t="str">
            <v>その他</v>
          </cell>
        </row>
        <row r="46">
          <cell r="B46" t="str">
            <v>不要</v>
          </cell>
        </row>
        <row r="47">
          <cell r="B47" t="str">
            <v>実施済</v>
          </cell>
        </row>
        <row r="48">
          <cell r="B48" t="str">
            <v>実施中</v>
          </cell>
        </row>
        <row r="49">
          <cell r="B49" t="str">
            <v>一部実施</v>
          </cell>
        </row>
        <row r="50">
          <cell r="B50" t="str">
            <v>未実施（計画あり）</v>
          </cell>
        </row>
        <row r="51">
          <cell r="B51" t="str">
            <v>未実施（計画なし）</v>
          </cell>
        </row>
        <row r="52">
          <cell r="B52" t="str">
            <v>不明</v>
          </cell>
        </row>
        <row r="55">
          <cell r="B55" t="str">
            <v>不要</v>
          </cell>
        </row>
        <row r="56">
          <cell r="B56" t="str">
            <v>実施済</v>
          </cell>
        </row>
        <row r="57">
          <cell r="B57" t="str">
            <v>実施中</v>
          </cell>
        </row>
        <row r="58">
          <cell r="B58" t="str">
            <v>一部実施</v>
          </cell>
        </row>
        <row r="59">
          <cell r="B59" t="str">
            <v>未実施（計画あり）</v>
          </cell>
        </row>
        <row r="60">
          <cell r="B60" t="str">
            <v>未実施（計画なし）</v>
          </cell>
        </row>
        <row r="61">
          <cell r="B61" t="str">
            <v>不明</v>
          </cell>
        </row>
        <row r="64">
          <cell r="B64" t="str">
            <v>不要</v>
          </cell>
        </row>
        <row r="65">
          <cell r="B65" t="str">
            <v>実施済</v>
          </cell>
        </row>
        <row r="66">
          <cell r="B66" t="str">
            <v>実施中</v>
          </cell>
        </row>
        <row r="67">
          <cell r="B67" t="str">
            <v>未実施
（計画あり）</v>
          </cell>
        </row>
        <row r="68">
          <cell r="B68" t="str">
            <v>未実施
（計画なし）</v>
          </cell>
        </row>
        <row r="69">
          <cell r="B69" t="str">
            <v>不明</v>
          </cell>
        </row>
        <row r="72">
          <cell r="B72" t="str">
            <v>不要</v>
          </cell>
        </row>
        <row r="73">
          <cell r="B73" t="str">
            <v>実施済</v>
          </cell>
        </row>
        <row r="74">
          <cell r="B74" t="str">
            <v>実施中</v>
          </cell>
        </row>
        <row r="75">
          <cell r="B75" t="str">
            <v>未実施
（計画あり）</v>
          </cell>
        </row>
        <row r="76">
          <cell r="B76" t="str">
            <v>未実施
（計画なし）</v>
          </cell>
        </row>
        <row r="77">
          <cell r="B77" t="str">
            <v>不明</v>
          </cell>
        </row>
        <row r="81">
          <cell r="B81" t="str">
            <v>要改修</v>
          </cell>
        </row>
        <row r="82">
          <cell r="B82" t="str">
            <v>改修不要</v>
          </cell>
        </row>
        <row r="86">
          <cell r="B86" t="str">
            <v>段差なし</v>
          </cell>
        </row>
        <row r="87">
          <cell r="B87" t="str">
            <v>段差はあるがスロープ等を設置</v>
          </cell>
        </row>
        <row r="88">
          <cell r="B88" t="str">
            <v>段差あり</v>
          </cell>
        </row>
        <row r="92">
          <cell r="B92" t="str">
            <v>主要な通路、階段に手摺がある</v>
          </cell>
        </row>
        <row r="93">
          <cell r="B93" t="str">
            <v>一部の通路、階段に手摺がある</v>
          </cell>
        </row>
        <row r="94">
          <cell r="B94" t="str">
            <v>手摺の設置なし</v>
          </cell>
        </row>
        <row r="98">
          <cell r="B98" t="str">
            <v>あり</v>
          </cell>
        </row>
        <row r="99">
          <cell r="B99" t="str">
            <v>なし</v>
          </cell>
        </row>
        <row r="109">
          <cell r="B109" t="str">
            <v>吹付けアスベストは未使用</v>
          </cell>
        </row>
        <row r="110">
          <cell r="B110" t="str">
            <v>除去等を実施済み</v>
          </cell>
        </row>
        <row r="111">
          <cell r="B111" t="str">
            <v>除去等の対策が必要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5"/>
  <sheetViews>
    <sheetView tabSelected="1" workbookViewId="0">
      <selection activeCell="B61" sqref="B61"/>
    </sheetView>
  </sheetViews>
  <sheetFormatPr defaultRowHeight="13.5"/>
  <cols>
    <col min="1" max="1" width="9" style="861"/>
    <col min="2" max="2" width="9" style="1839"/>
    <col min="3" max="16384" width="9" style="861"/>
  </cols>
  <sheetData>
    <row r="1" spans="2:6" ht="17.25">
      <c r="B1" s="860" t="s">
        <v>1856</v>
      </c>
      <c r="C1" s="1314" t="s">
        <v>1857</v>
      </c>
      <c r="D1" s="1314"/>
      <c r="E1" s="1314"/>
      <c r="F1" s="1314"/>
    </row>
    <row r="3" spans="2:6" ht="18.75" customHeight="1">
      <c r="B3" s="1837" t="s">
        <v>1555</v>
      </c>
      <c r="C3" s="861" t="s">
        <v>1539</v>
      </c>
    </row>
    <row r="4" spans="2:6" ht="18.75" customHeight="1">
      <c r="B4" s="1837" t="s">
        <v>1556</v>
      </c>
      <c r="C4" s="861" t="s">
        <v>1540</v>
      </c>
    </row>
    <row r="5" spans="2:6" ht="18.75" customHeight="1">
      <c r="B5" s="1838" t="s">
        <v>1541</v>
      </c>
      <c r="C5" s="861" t="s">
        <v>1542</v>
      </c>
    </row>
    <row r="6" spans="2:6" ht="18.75" customHeight="1">
      <c r="B6" s="1838" t="s">
        <v>1543</v>
      </c>
      <c r="C6" s="861" t="s">
        <v>1544</v>
      </c>
    </row>
    <row r="7" spans="2:6" ht="18.75" customHeight="1">
      <c r="B7" s="1838" t="s">
        <v>1545</v>
      </c>
      <c r="C7" s="861" t="s">
        <v>1546</v>
      </c>
    </row>
    <row r="8" spans="2:6" ht="18.75" customHeight="1">
      <c r="B8" s="1838" t="s">
        <v>1547</v>
      </c>
      <c r="C8" s="861" t="s">
        <v>1548</v>
      </c>
    </row>
    <row r="9" spans="2:6" ht="18.75" customHeight="1">
      <c r="B9" s="1838" t="s">
        <v>1549</v>
      </c>
      <c r="C9" s="861" t="s">
        <v>1550</v>
      </c>
    </row>
    <row r="10" spans="2:6" ht="18.75" customHeight="1">
      <c r="B10" s="1838" t="s">
        <v>1551</v>
      </c>
      <c r="C10" s="861" t="s">
        <v>1552</v>
      </c>
    </row>
    <row r="11" spans="2:6" ht="18.75" customHeight="1">
      <c r="B11" s="1838" t="s">
        <v>1553</v>
      </c>
      <c r="C11" s="861" t="s">
        <v>1554</v>
      </c>
    </row>
    <row r="12" spans="2:6" ht="18.75" customHeight="1">
      <c r="B12" s="1838" t="s">
        <v>1372</v>
      </c>
      <c r="C12" s="861" t="s">
        <v>1373</v>
      </c>
    </row>
    <row r="13" spans="2:6" ht="18.75" customHeight="1">
      <c r="B13" s="1838" t="s">
        <v>1374</v>
      </c>
      <c r="C13" s="861" t="s">
        <v>1375</v>
      </c>
    </row>
    <row r="14" spans="2:6" ht="18.75" customHeight="1">
      <c r="B14" s="1838" t="s">
        <v>1376</v>
      </c>
      <c r="C14" s="861" t="s">
        <v>1377</v>
      </c>
    </row>
    <row r="15" spans="2:6" ht="18.75" customHeight="1">
      <c r="B15" s="1838" t="s">
        <v>1378</v>
      </c>
      <c r="C15" s="861" t="s">
        <v>1379</v>
      </c>
    </row>
    <row r="16" spans="2:6" ht="18.75" customHeight="1">
      <c r="B16" s="1838" t="s">
        <v>1380</v>
      </c>
      <c r="C16" s="861" t="s">
        <v>1381</v>
      </c>
    </row>
    <row r="17" spans="2:3" ht="18.75" customHeight="1">
      <c r="B17" s="1838" t="s">
        <v>1382</v>
      </c>
      <c r="C17" s="861" t="s">
        <v>1383</v>
      </c>
    </row>
    <row r="18" spans="2:3" ht="18.75" customHeight="1">
      <c r="B18" s="1838" t="s">
        <v>1384</v>
      </c>
      <c r="C18" s="861" t="s">
        <v>1385</v>
      </c>
    </row>
    <row r="19" spans="2:3" ht="18.75" customHeight="1">
      <c r="B19" s="1838" t="s">
        <v>1386</v>
      </c>
      <c r="C19" s="861" t="s">
        <v>1387</v>
      </c>
    </row>
    <row r="20" spans="2:3" ht="18.75" customHeight="1">
      <c r="B20" s="1838" t="s">
        <v>1388</v>
      </c>
      <c r="C20" s="861" t="s">
        <v>1389</v>
      </c>
    </row>
    <row r="21" spans="2:3" ht="18.75" customHeight="1">
      <c r="B21" s="1838" t="s">
        <v>1390</v>
      </c>
      <c r="C21" s="861" t="s">
        <v>1391</v>
      </c>
    </row>
    <row r="22" spans="2:3" ht="18.75" customHeight="1">
      <c r="B22" s="1838" t="s">
        <v>1392</v>
      </c>
      <c r="C22" s="861" t="s">
        <v>1393</v>
      </c>
    </row>
    <row r="23" spans="2:3" ht="18.75" customHeight="1">
      <c r="B23" s="1838" t="s">
        <v>1394</v>
      </c>
      <c r="C23" s="861" t="s">
        <v>1395</v>
      </c>
    </row>
    <row r="24" spans="2:3" ht="18.75" customHeight="1">
      <c r="B24" s="1838" t="s">
        <v>1396</v>
      </c>
      <c r="C24" s="861" t="s">
        <v>1397</v>
      </c>
    </row>
    <row r="25" spans="2:3" ht="18.75" customHeight="1">
      <c r="B25" s="1838" t="s">
        <v>1398</v>
      </c>
      <c r="C25" s="861" t="s">
        <v>1399</v>
      </c>
    </row>
    <row r="26" spans="2:3" ht="18.75" customHeight="1">
      <c r="B26" s="1838" t="s">
        <v>1400</v>
      </c>
      <c r="C26" s="861" t="s">
        <v>1401</v>
      </c>
    </row>
    <row r="27" spans="2:3" ht="18.75" customHeight="1">
      <c r="B27" s="1838" t="s">
        <v>1402</v>
      </c>
      <c r="C27" s="861" t="s">
        <v>1403</v>
      </c>
    </row>
    <row r="28" spans="2:3" ht="18.75" customHeight="1">
      <c r="B28" s="1838" t="s">
        <v>1404</v>
      </c>
      <c r="C28" s="861" t="s">
        <v>1405</v>
      </c>
    </row>
    <row r="29" spans="2:3" ht="18.75" customHeight="1">
      <c r="B29" s="1838" t="s">
        <v>1406</v>
      </c>
      <c r="C29" s="861" t="s">
        <v>1407</v>
      </c>
    </row>
    <row r="30" spans="2:3" ht="18.75" customHeight="1">
      <c r="B30" s="1838" t="s">
        <v>1408</v>
      </c>
      <c r="C30" s="861" t="s">
        <v>1409</v>
      </c>
    </row>
    <row r="31" spans="2:3" ht="18.75" customHeight="1">
      <c r="B31" s="1838" t="s">
        <v>1410</v>
      </c>
      <c r="C31" s="861" t="s">
        <v>1411</v>
      </c>
    </row>
    <row r="32" spans="2:3" ht="18.75" customHeight="1">
      <c r="B32" s="1838" t="s">
        <v>1412</v>
      </c>
      <c r="C32" s="861" t="s">
        <v>1413</v>
      </c>
    </row>
    <row r="33" spans="2:3" ht="18.75" customHeight="1">
      <c r="B33" s="1838" t="s">
        <v>1414</v>
      </c>
      <c r="C33" s="861" t="s">
        <v>1415</v>
      </c>
    </row>
    <row r="34" spans="2:3" ht="18.75" customHeight="1">
      <c r="B34" s="1838" t="s">
        <v>1416</v>
      </c>
      <c r="C34" s="861" t="s">
        <v>1417</v>
      </c>
    </row>
    <row r="35" spans="2:3" ht="18.75" customHeight="1">
      <c r="B35" s="1838" t="s">
        <v>1418</v>
      </c>
      <c r="C35" s="861" t="s">
        <v>1419</v>
      </c>
    </row>
    <row r="36" spans="2:3" ht="18.75" customHeight="1">
      <c r="B36" s="1838" t="s">
        <v>1420</v>
      </c>
      <c r="C36" s="861" t="s">
        <v>1421</v>
      </c>
    </row>
    <row r="37" spans="2:3" ht="18.75" customHeight="1">
      <c r="B37" s="1838" t="s">
        <v>1422</v>
      </c>
      <c r="C37" s="861" t="s">
        <v>1423</v>
      </c>
    </row>
    <row r="38" spans="2:3" ht="18.75" customHeight="1">
      <c r="B38" s="1838" t="s">
        <v>1424</v>
      </c>
      <c r="C38" s="861" t="s">
        <v>1425</v>
      </c>
    </row>
    <row r="39" spans="2:3" ht="18.75" customHeight="1">
      <c r="B39" s="1838" t="s">
        <v>1426</v>
      </c>
      <c r="C39" s="861" t="s">
        <v>1427</v>
      </c>
    </row>
    <row r="40" spans="2:3" ht="18.75" customHeight="1">
      <c r="B40" s="1838" t="s">
        <v>1428</v>
      </c>
      <c r="C40" s="861" t="s">
        <v>1429</v>
      </c>
    </row>
    <row r="41" spans="2:3" ht="18.75" customHeight="1">
      <c r="B41" s="1838" t="s">
        <v>1430</v>
      </c>
      <c r="C41" s="861" t="s">
        <v>1431</v>
      </c>
    </row>
    <row r="42" spans="2:3" ht="18.75" customHeight="1">
      <c r="B42" s="1838" t="s">
        <v>1432</v>
      </c>
      <c r="C42" s="861" t="s">
        <v>1433</v>
      </c>
    </row>
    <row r="43" spans="2:3" ht="18.75" customHeight="1">
      <c r="B43" s="1838" t="s">
        <v>1434</v>
      </c>
      <c r="C43" s="861" t="s">
        <v>1435</v>
      </c>
    </row>
    <row r="44" spans="2:3" ht="18.75" customHeight="1">
      <c r="B44" s="1838" t="s">
        <v>1436</v>
      </c>
      <c r="C44" s="861" t="s">
        <v>1437</v>
      </c>
    </row>
    <row r="45" spans="2:3" ht="18.75" customHeight="1">
      <c r="B45" s="1838" t="s">
        <v>1438</v>
      </c>
      <c r="C45" s="861" t="s">
        <v>1439</v>
      </c>
    </row>
    <row r="46" spans="2:3" ht="18.75" customHeight="1">
      <c r="B46" s="1838" t="s">
        <v>1440</v>
      </c>
      <c r="C46" s="861" t="s">
        <v>1441</v>
      </c>
    </row>
    <row r="47" spans="2:3" ht="18.75" customHeight="1">
      <c r="B47" s="1838" t="s">
        <v>1442</v>
      </c>
      <c r="C47" s="861" t="s">
        <v>1443</v>
      </c>
    </row>
    <row r="48" spans="2:3" ht="18.75" customHeight="1">
      <c r="B48" s="1838" t="s">
        <v>1444</v>
      </c>
      <c r="C48" s="861" t="s">
        <v>1445</v>
      </c>
    </row>
    <row r="49" spans="2:3" ht="18.75" customHeight="1">
      <c r="B49" s="1838" t="s">
        <v>1446</v>
      </c>
      <c r="C49" s="861" t="s">
        <v>1447</v>
      </c>
    </row>
    <row r="50" spans="2:3" ht="18.75" customHeight="1">
      <c r="B50" s="1838" t="s">
        <v>1448</v>
      </c>
      <c r="C50" s="861" t="s">
        <v>1449</v>
      </c>
    </row>
    <row r="51" spans="2:3" ht="18.75" customHeight="1">
      <c r="B51" s="1838" t="s">
        <v>1450</v>
      </c>
      <c r="C51" s="861" t="s">
        <v>1451</v>
      </c>
    </row>
    <row r="52" spans="2:3" ht="18.75" customHeight="1">
      <c r="B52" s="1838" t="s">
        <v>1452</v>
      </c>
      <c r="C52" s="861" t="s">
        <v>1453</v>
      </c>
    </row>
    <row r="53" spans="2:3" ht="18.75" customHeight="1">
      <c r="B53" s="1838" t="s">
        <v>1454</v>
      </c>
      <c r="C53" s="861" t="s">
        <v>1455</v>
      </c>
    </row>
    <row r="54" spans="2:3" ht="18.75" customHeight="1">
      <c r="B54" s="1838" t="s">
        <v>1456</v>
      </c>
      <c r="C54" s="861" t="s">
        <v>1457</v>
      </c>
    </row>
    <row r="55" spans="2:3" ht="18.75" customHeight="1">
      <c r="B55" s="1838" t="s">
        <v>1458</v>
      </c>
      <c r="C55" s="861" t="s">
        <v>1459</v>
      </c>
    </row>
    <row r="56" spans="2:3" ht="18.75" customHeight="1">
      <c r="B56" s="1838" t="s">
        <v>1460</v>
      </c>
      <c r="C56" s="861" t="s">
        <v>1461</v>
      </c>
    </row>
    <row r="57" spans="2:3" ht="18.75" customHeight="1">
      <c r="B57" s="1838" t="s">
        <v>1462</v>
      </c>
      <c r="C57" s="861" t="s">
        <v>1463</v>
      </c>
    </row>
    <row r="58" spans="2:3" ht="18.75" customHeight="1">
      <c r="B58" s="1838" t="s">
        <v>1464</v>
      </c>
      <c r="C58" s="861" t="s">
        <v>1465</v>
      </c>
    </row>
    <row r="59" spans="2:3" ht="18.75" customHeight="1">
      <c r="B59" s="1838" t="s">
        <v>1466</v>
      </c>
      <c r="C59" s="861" t="s">
        <v>1467</v>
      </c>
    </row>
    <row r="60" spans="2:3" ht="18.75" customHeight="1">
      <c r="B60" s="1838" t="s">
        <v>1468</v>
      </c>
      <c r="C60" s="861" t="s">
        <v>1469</v>
      </c>
    </row>
    <row r="61" spans="2:3" ht="18.75" customHeight="1">
      <c r="B61" s="1838" t="s">
        <v>1470</v>
      </c>
      <c r="C61" s="861" t="s">
        <v>1471</v>
      </c>
    </row>
    <row r="62" spans="2:3" ht="18.75" customHeight="1">
      <c r="B62" s="1838" t="s">
        <v>1472</v>
      </c>
      <c r="C62" s="861" t="s">
        <v>1473</v>
      </c>
    </row>
    <row r="63" spans="2:3" ht="18.75" customHeight="1">
      <c r="B63" s="1838" t="s">
        <v>1474</v>
      </c>
      <c r="C63" s="861" t="s">
        <v>1475</v>
      </c>
    </row>
    <row r="64" spans="2:3" ht="18.75" customHeight="1">
      <c r="B64" s="1838" t="s">
        <v>1476</v>
      </c>
      <c r="C64" s="861" t="s">
        <v>1477</v>
      </c>
    </row>
    <row r="65" spans="2:3" ht="18.75" customHeight="1">
      <c r="B65" s="1838" t="s">
        <v>1478</v>
      </c>
      <c r="C65" s="861" t="s">
        <v>1479</v>
      </c>
    </row>
    <row r="66" spans="2:3" ht="18.75" customHeight="1">
      <c r="B66" s="1838" t="s">
        <v>1480</v>
      </c>
      <c r="C66" s="861" t="s">
        <v>1481</v>
      </c>
    </row>
    <row r="67" spans="2:3" ht="18.75" customHeight="1">
      <c r="B67" s="1838" t="s">
        <v>1482</v>
      </c>
      <c r="C67" s="861" t="s">
        <v>1483</v>
      </c>
    </row>
    <row r="68" spans="2:3" ht="18.75" customHeight="1">
      <c r="B68" s="1838" t="s">
        <v>1484</v>
      </c>
      <c r="C68" s="861" t="s">
        <v>1485</v>
      </c>
    </row>
    <row r="69" spans="2:3" ht="18.75" customHeight="1">
      <c r="B69" s="1838" t="s">
        <v>1486</v>
      </c>
      <c r="C69" s="861" t="s">
        <v>1487</v>
      </c>
    </row>
    <row r="70" spans="2:3" ht="18.75" customHeight="1">
      <c r="B70" s="1838" t="s">
        <v>1488</v>
      </c>
      <c r="C70" s="861" t="s">
        <v>1489</v>
      </c>
    </row>
    <row r="71" spans="2:3" ht="18.75" customHeight="1">
      <c r="B71" s="1838" t="s">
        <v>1490</v>
      </c>
      <c r="C71" s="861" t="s">
        <v>1491</v>
      </c>
    </row>
    <row r="72" spans="2:3" ht="18.75" customHeight="1">
      <c r="B72" s="1838" t="s">
        <v>1492</v>
      </c>
      <c r="C72" s="861" t="s">
        <v>1493</v>
      </c>
    </row>
    <row r="73" spans="2:3" ht="18.75" customHeight="1">
      <c r="B73" s="1838" t="s">
        <v>1494</v>
      </c>
      <c r="C73" s="861" t="s">
        <v>1495</v>
      </c>
    </row>
    <row r="74" spans="2:3" ht="18.75" customHeight="1">
      <c r="B74" s="1838" t="s">
        <v>1496</v>
      </c>
      <c r="C74" s="861" t="s">
        <v>1497</v>
      </c>
    </row>
    <row r="75" spans="2:3" ht="18.75" customHeight="1">
      <c r="B75" s="1838" t="s">
        <v>1498</v>
      </c>
      <c r="C75" s="861" t="s">
        <v>1499</v>
      </c>
    </row>
    <row r="76" spans="2:3" ht="18.75" customHeight="1">
      <c r="B76" s="1838" t="s">
        <v>1500</v>
      </c>
      <c r="C76" s="861" t="s">
        <v>1501</v>
      </c>
    </row>
    <row r="77" spans="2:3" ht="18.75" customHeight="1">
      <c r="B77" s="1838" t="s">
        <v>1502</v>
      </c>
      <c r="C77" s="861" t="s">
        <v>1503</v>
      </c>
    </row>
    <row r="78" spans="2:3" ht="18.75" customHeight="1">
      <c r="B78" s="1838" t="s">
        <v>1504</v>
      </c>
      <c r="C78" s="861" t="s">
        <v>1505</v>
      </c>
    </row>
    <row r="79" spans="2:3" ht="18.75" customHeight="1">
      <c r="B79" s="1838" t="s">
        <v>1506</v>
      </c>
      <c r="C79" s="861" t="s">
        <v>1507</v>
      </c>
    </row>
    <row r="80" spans="2:3" ht="18.75" customHeight="1">
      <c r="B80" s="1838" t="s">
        <v>1508</v>
      </c>
      <c r="C80" s="861" t="s">
        <v>1509</v>
      </c>
    </row>
    <row r="81" spans="2:3" ht="18.75" customHeight="1">
      <c r="B81" s="1838" t="s">
        <v>1510</v>
      </c>
      <c r="C81" s="861" t="s">
        <v>1511</v>
      </c>
    </row>
    <row r="82" spans="2:3" ht="18.75" customHeight="1">
      <c r="B82" s="1838" t="s">
        <v>1512</v>
      </c>
      <c r="C82" s="861" t="s">
        <v>1513</v>
      </c>
    </row>
    <row r="83" spans="2:3" ht="18.75" customHeight="1">
      <c r="B83" s="1838" t="s">
        <v>1514</v>
      </c>
      <c r="C83" s="861" t="s">
        <v>1515</v>
      </c>
    </row>
    <row r="84" spans="2:3" ht="18.75" customHeight="1">
      <c r="B84" s="1838" t="s">
        <v>1516</v>
      </c>
      <c r="C84" s="861" t="s">
        <v>1517</v>
      </c>
    </row>
    <row r="85" spans="2:3" ht="18.75" customHeight="1">
      <c r="B85" s="1838" t="s">
        <v>1518</v>
      </c>
      <c r="C85" s="861" t="s">
        <v>1519</v>
      </c>
    </row>
    <row r="86" spans="2:3" ht="18.75" customHeight="1">
      <c r="B86" s="1838" t="s">
        <v>1520</v>
      </c>
      <c r="C86" s="861" t="s">
        <v>1521</v>
      </c>
    </row>
    <row r="87" spans="2:3" ht="18.75" customHeight="1">
      <c r="B87" s="1838" t="s">
        <v>1522</v>
      </c>
      <c r="C87" s="861" t="s">
        <v>1523</v>
      </c>
    </row>
    <row r="88" spans="2:3" ht="18.75" customHeight="1">
      <c r="B88" s="1838" t="s">
        <v>1524</v>
      </c>
      <c r="C88" s="861" t="s">
        <v>1525</v>
      </c>
    </row>
    <row r="89" spans="2:3" ht="18.75" customHeight="1">
      <c r="B89" s="1838" t="s">
        <v>1526</v>
      </c>
      <c r="C89" s="861" t="s">
        <v>1527</v>
      </c>
    </row>
    <row r="90" spans="2:3" ht="18.75" customHeight="1">
      <c r="B90" s="1838" t="s">
        <v>1557</v>
      </c>
      <c r="C90" s="861" t="s">
        <v>1528</v>
      </c>
    </row>
    <row r="91" spans="2:3" ht="18.75" customHeight="1">
      <c r="B91" s="1838" t="s">
        <v>1529</v>
      </c>
      <c r="C91" s="861" t="s">
        <v>1530</v>
      </c>
    </row>
    <row r="92" spans="2:3" ht="18.75" customHeight="1">
      <c r="B92" s="1838" t="s">
        <v>1531</v>
      </c>
      <c r="C92" s="861" t="s">
        <v>1532</v>
      </c>
    </row>
    <row r="93" spans="2:3" ht="18.75" customHeight="1">
      <c r="B93" s="1838" t="s">
        <v>1533</v>
      </c>
      <c r="C93" s="861" t="s">
        <v>1534</v>
      </c>
    </row>
    <row r="94" spans="2:3" ht="18.75" customHeight="1">
      <c r="B94" s="1838" t="s">
        <v>1535</v>
      </c>
      <c r="C94" s="861" t="s">
        <v>1536</v>
      </c>
    </row>
    <row r="95" spans="2:3" ht="18.75" customHeight="1">
      <c r="B95" s="1838" t="s">
        <v>1537</v>
      </c>
      <c r="C95" s="861" t="s">
        <v>1538</v>
      </c>
    </row>
  </sheetData>
  <mergeCells count="1">
    <mergeCell ref="C1:F1"/>
  </mergeCells>
  <phoneticPr fontId="6"/>
  <hyperlinks>
    <hyperlink ref="B3" location="'12-1'!B2" display="12-1"/>
    <hyperlink ref="B4" location="'12-2'!A1" display="12-2"/>
    <hyperlink ref="B5" location="'12-3'!A1" display="12-3"/>
    <hyperlink ref="B6" location="'12-4'!A1" display="12-4"/>
    <hyperlink ref="B7" location="'12-5'!A1" display="12-5"/>
    <hyperlink ref="B8" location="'12-6'!A1" display="12-6"/>
    <hyperlink ref="B9" location="'12-7'!A1" display="12-7"/>
    <hyperlink ref="B10" location="'12-8'!A1" display="12-8"/>
    <hyperlink ref="B11" location="'12-9'!A1" display="12-9"/>
    <hyperlink ref="B12" location="'12-10'!A1" display="12-10"/>
    <hyperlink ref="B13" location="'12-11'!A1" display="12-11"/>
    <hyperlink ref="B14" location="'12-12'!A1" display="12-12"/>
    <hyperlink ref="B15" location="'12-13'!A1" display="12-13"/>
    <hyperlink ref="B16" location="'12-14'!A1" display="12-14"/>
    <hyperlink ref="B17" location="'12-15'!A1" display="12-15"/>
    <hyperlink ref="B18" location="'12-16'!A1" display="12-16"/>
    <hyperlink ref="B19" location="'12-17'!A1" display="12-17"/>
    <hyperlink ref="B20" location="'12-18'!A1" display="12-18"/>
    <hyperlink ref="B21" location="'12-19'!A1" display="12-19"/>
    <hyperlink ref="B22" location="'12-20'!A1" display="12-20"/>
    <hyperlink ref="B23" location="'12-21'!A1" display="12-21"/>
    <hyperlink ref="B24" location="'12-22'!A1" display="12-22"/>
    <hyperlink ref="B25" location="'12-23'!A1" display="12-23"/>
    <hyperlink ref="B26" location="'12-24'!A1" display="12-24"/>
    <hyperlink ref="B27" location="'12-25'!A1" display="12-25"/>
    <hyperlink ref="B28" location="'12-26'!A1" display="12-26"/>
    <hyperlink ref="B29" location="'12-27'!A1" display="12-27"/>
    <hyperlink ref="B30" location="'12-28'!A1" display="12-28"/>
    <hyperlink ref="B31" location="'12-29'!A1" display="12-29"/>
    <hyperlink ref="B32" location="'12-30'!A1" display="12-30"/>
    <hyperlink ref="B33" location="'12-31'!A1" display="12-31"/>
    <hyperlink ref="B34" location="'12-32'!A1" display="12-32"/>
    <hyperlink ref="B35" location="'12-33'!A1" display="12-33"/>
    <hyperlink ref="B36" location="'12-34'!A1" display="12-34"/>
    <hyperlink ref="B37" location="'12-35'!A1" display="12-35"/>
    <hyperlink ref="B38" location="'12-36'!A1" display="12-36"/>
    <hyperlink ref="B39" location="'12-37'!A1" display="12-37"/>
    <hyperlink ref="B40" location="'12-38'!A1" display="12-38"/>
    <hyperlink ref="B41" location="'12-39'!A1" display="12-39"/>
    <hyperlink ref="B42" location="'12-40'!A1" display="12-40"/>
    <hyperlink ref="B43" location="'12-41'!A1" display="12-41"/>
    <hyperlink ref="B44" location="'12-42'!A1" display="12-42"/>
    <hyperlink ref="B45" location="'12-43'!A1" display="12-43"/>
    <hyperlink ref="B46" location="'12-44'!A1" display="12-44"/>
    <hyperlink ref="B47" location="'12-45'!A1" display="12-45"/>
    <hyperlink ref="B48" location="'12-46'!A1" display="12-46"/>
    <hyperlink ref="B49" location="'12-47'!A1" display="12-47"/>
    <hyperlink ref="B50" location="'12-48'!A1" display="12-48"/>
    <hyperlink ref="B51" location="'12-49'!A1" display="12-49"/>
    <hyperlink ref="B52" location="'12-50'!A1" display="12-50"/>
    <hyperlink ref="B62" location="'12-60'!A1" display="12-60"/>
    <hyperlink ref="B63" location="'12-61'!A1" display="12-61"/>
    <hyperlink ref="B64" location="'12-62'!A1" display="12-62"/>
    <hyperlink ref="B65" location="'12-63'!A1" display="12-63"/>
    <hyperlink ref="B66" location="'12-64'!A1" display="12-64"/>
    <hyperlink ref="B67" location="'12-65'!A1" display="12-65"/>
    <hyperlink ref="B68" location="'12-66'!A1" display="12-66"/>
    <hyperlink ref="B69" location="'12-67'!A1" display="12-67"/>
    <hyperlink ref="B70" location="'12-68'!A1" display="12-68"/>
    <hyperlink ref="B71" location="'12-69'!A1" display="12-69"/>
    <hyperlink ref="B72" location="'12-70'!A1" display="12-70"/>
    <hyperlink ref="B73" location="'12-71'!A1" display="12-71"/>
    <hyperlink ref="B74" location="'12-72'!A1" display="12-72"/>
    <hyperlink ref="B75" location="'12-73'!A1" display="12-73"/>
    <hyperlink ref="B76" location="'12-74'!A1" display="12-74"/>
    <hyperlink ref="B77" location="'12-75'!A1" display="12-75"/>
    <hyperlink ref="B78" location="'12-76'!A1" display="12-76"/>
    <hyperlink ref="B79" location="'12-77 '!A1" display="12-77"/>
    <hyperlink ref="B80" location="'12-78'!A1" display="12-78"/>
    <hyperlink ref="B81" location="'12-79'!A1" display="12-79"/>
    <hyperlink ref="B82" location="'12-80'!A1" display="12-80"/>
    <hyperlink ref="B83" location="'12-81'!A1" display="12-81"/>
    <hyperlink ref="B84" location="'12-82'!A1" display="12-82"/>
    <hyperlink ref="B85" location="'12-83'!A1" display="12-83"/>
    <hyperlink ref="B86" location="'12-84'!A1" display="12-84"/>
    <hyperlink ref="B87" location="'12-85'!A1" display="12-85"/>
    <hyperlink ref="B88" location="'12-86'!A1" display="12-86"/>
    <hyperlink ref="B89" location="'12-87'!A1" display="12-87"/>
    <hyperlink ref="B90" location="'12-88'!A1" display="12-88"/>
    <hyperlink ref="B91" location="'14-89'!A1" display="12-89"/>
    <hyperlink ref="B92" location="'12-90'!A1" display="12-90"/>
    <hyperlink ref="B93" location="'12-91'!A1" display="12-91"/>
    <hyperlink ref="B94" location="'12-92'!A1" display="12-92"/>
    <hyperlink ref="B95" location="'12-93'!A1" display="12-93"/>
    <hyperlink ref="B53" location="'12-51'!A1" display="12-51"/>
    <hyperlink ref="B54" location="'12-52'!A1" display="12-52"/>
    <hyperlink ref="B55" location="'12-53'!A1" display="12-53"/>
    <hyperlink ref="B56" location="'12-54'!A1" display="12-54"/>
    <hyperlink ref="B57" location="'12-55'!A1" display="12-55"/>
    <hyperlink ref="B58" location="'12-56'!A1" display="12-56"/>
    <hyperlink ref="B59" location="'12-57'!A1" display="12-57"/>
    <hyperlink ref="B60" location="'12-58'!A1" display="12-58"/>
    <hyperlink ref="B61" location="'12-59'!A1" display="12-59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showZeros="0" view="pageBreakPreview" zoomScaleNormal="100" zoomScaleSheetLayoutView="100" workbookViewId="0">
      <selection activeCell="A24" sqref="A21:M55"/>
    </sheetView>
  </sheetViews>
  <sheetFormatPr defaultRowHeight="19.5" customHeight="1"/>
  <cols>
    <col min="1" max="1" width="5.5" style="192" customWidth="1"/>
    <col min="2" max="2" width="4" style="192" bestFit="1" customWidth="1"/>
    <col min="3" max="3" width="5.5" style="192" bestFit="1" customWidth="1"/>
    <col min="4" max="4" width="6" style="210" bestFit="1" customWidth="1"/>
    <col min="5" max="5" width="7.5" style="210" bestFit="1" customWidth="1"/>
    <col min="6" max="6" width="1.625" style="192" customWidth="1"/>
    <col min="7" max="7" width="13" style="192" bestFit="1" customWidth="1"/>
    <col min="8" max="17" width="11.625" style="192" customWidth="1"/>
    <col min="18" max="19" width="5" style="192" customWidth="1"/>
    <col min="20" max="16384" width="9" style="192"/>
  </cols>
  <sheetData>
    <row r="1" spans="1:17" ht="30" customHeight="1">
      <c r="A1" s="1381" t="s">
        <v>1261</v>
      </c>
      <c r="B1" s="1381"/>
      <c r="C1" s="1381"/>
      <c r="D1" s="1381"/>
      <c r="E1" s="1381"/>
      <c r="F1" s="1381"/>
      <c r="G1" s="1381"/>
      <c r="H1" s="1381"/>
      <c r="I1" s="1381"/>
      <c r="J1" s="1381"/>
      <c r="K1" s="1381"/>
      <c r="L1" s="1381"/>
      <c r="M1" s="1381"/>
      <c r="N1" s="1381"/>
      <c r="O1" s="1381"/>
      <c r="P1" s="1381"/>
      <c r="Q1" s="1381"/>
    </row>
    <row r="2" spans="1:17" ht="19.5" customHeight="1" thickBot="1"/>
    <row r="3" spans="1:17" ht="19.5" customHeight="1">
      <c r="A3" s="1416" t="s">
        <v>1240</v>
      </c>
      <c r="B3" s="1416"/>
      <c r="C3" s="1416"/>
      <c r="D3" s="1416"/>
      <c r="E3" s="1416"/>
      <c r="F3" s="1417"/>
      <c r="G3" s="1382" t="s">
        <v>1239</v>
      </c>
      <c r="H3" s="1413" t="s">
        <v>1238</v>
      </c>
      <c r="I3" s="1414"/>
      <c r="J3" s="1414"/>
      <c r="K3" s="1414"/>
      <c r="L3" s="1414"/>
      <c r="M3" s="1414"/>
      <c r="N3" s="1414"/>
      <c r="O3" s="1382" t="s">
        <v>297</v>
      </c>
      <c r="P3" s="1386"/>
      <c r="Q3" s="1387"/>
    </row>
    <row r="4" spans="1:17" ht="19.5" customHeight="1">
      <c r="A4" s="1418"/>
      <c r="B4" s="1418"/>
      <c r="C4" s="1418"/>
      <c r="D4" s="1418"/>
      <c r="E4" s="1418"/>
      <c r="F4" s="1419"/>
      <c r="G4" s="1383"/>
      <c r="H4" s="223" t="s">
        <v>1232</v>
      </c>
      <c r="I4" s="223" t="s">
        <v>1236</v>
      </c>
      <c r="J4" s="223" t="s">
        <v>1235</v>
      </c>
      <c r="K4" s="223" t="s">
        <v>1234</v>
      </c>
      <c r="L4" s="223" t="s">
        <v>1260</v>
      </c>
      <c r="M4" s="223" t="s">
        <v>1233</v>
      </c>
      <c r="N4" s="223" t="s">
        <v>1249</v>
      </c>
      <c r="O4" s="223" t="s">
        <v>1232</v>
      </c>
      <c r="P4" s="223" t="s">
        <v>1231</v>
      </c>
      <c r="Q4" s="222" t="s">
        <v>1230</v>
      </c>
    </row>
    <row r="5" spans="1:17" ht="9.9499999999999993" customHeight="1">
      <c r="A5" s="267"/>
      <c r="B5" s="267"/>
      <c r="C5" s="267"/>
      <c r="D5" s="265"/>
      <c r="E5" s="265"/>
      <c r="F5" s="265"/>
      <c r="G5" s="266"/>
      <c r="H5" s="265"/>
      <c r="I5" s="265"/>
      <c r="J5" s="265"/>
      <c r="K5" s="265"/>
      <c r="L5" s="265"/>
      <c r="M5" s="265"/>
      <c r="N5" s="265"/>
      <c r="O5" s="265"/>
      <c r="P5" s="265"/>
      <c r="Q5" s="265"/>
    </row>
    <row r="6" spans="1:17" ht="20.100000000000001" customHeight="1">
      <c r="A6" s="1412" t="s">
        <v>1259</v>
      </c>
      <c r="B6" s="1412"/>
      <c r="C6" s="1412"/>
      <c r="D6" s="210" t="s">
        <v>1225</v>
      </c>
      <c r="E6" s="210" t="s">
        <v>1224</v>
      </c>
      <c r="G6" s="259">
        <v>923</v>
      </c>
      <c r="H6" s="197">
        <v>814</v>
      </c>
      <c r="I6" s="197">
        <v>146</v>
      </c>
      <c r="J6" s="260">
        <v>2</v>
      </c>
      <c r="K6" s="197">
        <v>59</v>
      </c>
      <c r="L6" s="197">
        <v>235</v>
      </c>
      <c r="M6" s="197">
        <v>338</v>
      </c>
      <c r="N6" s="264">
        <v>34</v>
      </c>
      <c r="O6" s="197">
        <v>109</v>
      </c>
      <c r="P6" s="197">
        <v>61</v>
      </c>
      <c r="Q6" s="197">
        <v>48</v>
      </c>
    </row>
    <row r="7" spans="1:17" ht="20.100000000000001" customHeight="1">
      <c r="A7" s="1412"/>
      <c r="B7" s="1412"/>
      <c r="C7" s="1412"/>
      <c r="D7" s="210" t="s">
        <v>1223</v>
      </c>
      <c r="E7" s="210" t="s">
        <v>1222</v>
      </c>
      <c r="G7" s="259">
        <v>13163</v>
      </c>
      <c r="H7" s="197">
        <v>9263</v>
      </c>
      <c r="I7" s="197">
        <v>1450</v>
      </c>
      <c r="J7" s="260">
        <v>6</v>
      </c>
      <c r="K7" s="197">
        <v>1822</v>
      </c>
      <c r="L7" s="197">
        <v>1241</v>
      </c>
      <c r="M7" s="197">
        <v>3883</v>
      </c>
      <c r="N7" s="264">
        <v>861</v>
      </c>
      <c r="O7" s="197">
        <v>3900</v>
      </c>
      <c r="P7" s="197">
        <v>2419</v>
      </c>
      <c r="Q7" s="197">
        <v>1481</v>
      </c>
    </row>
    <row r="8" spans="1:17" ht="9.9499999999999993" customHeight="1">
      <c r="A8" s="265"/>
      <c r="B8" s="265"/>
      <c r="C8" s="265"/>
      <c r="G8" s="259"/>
      <c r="H8" s="197"/>
      <c r="I8" s="197"/>
      <c r="J8" s="260"/>
      <c r="K8" s="197"/>
      <c r="L8" s="197"/>
      <c r="M8" s="197"/>
      <c r="N8" s="264"/>
      <c r="O8" s="197"/>
      <c r="P8" s="197"/>
      <c r="Q8" s="197"/>
    </row>
    <row r="9" spans="1:17" ht="20.100000000000001" customHeight="1">
      <c r="A9" s="1394" t="s">
        <v>1229</v>
      </c>
      <c r="B9" s="1394"/>
      <c r="C9" s="1394"/>
      <c r="D9" s="210" t="s">
        <v>1225</v>
      </c>
      <c r="E9" s="210" t="s">
        <v>1224</v>
      </c>
      <c r="G9" s="259">
        <v>1015</v>
      </c>
      <c r="H9" s="197">
        <v>905</v>
      </c>
      <c r="I9" s="197">
        <v>164</v>
      </c>
      <c r="J9" s="260">
        <v>21</v>
      </c>
      <c r="K9" s="197">
        <v>178</v>
      </c>
      <c r="L9" s="1415"/>
      <c r="M9" s="197">
        <v>540</v>
      </c>
      <c r="N9" s="264">
        <v>2</v>
      </c>
      <c r="O9" s="197">
        <v>110</v>
      </c>
      <c r="P9" s="197">
        <v>57</v>
      </c>
      <c r="Q9" s="197">
        <v>53</v>
      </c>
    </row>
    <row r="10" spans="1:17" ht="20.100000000000001" customHeight="1">
      <c r="A10" s="1394"/>
      <c r="B10" s="1394"/>
      <c r="C10" s="1394"/>
      <c r="D10" s="210" t="s">
        <v>1223</v>
      </c>
      <c r="E10" s="210" t="s">
        <v>1222</v>
      </c>
      <c r="G10" s="259">
        <v>15422</v>
      </c>
      <c r="H10" s="197">
        <v>10703</v>
      </c>
      <c r="I10" s="197">
        <v>2288</v>
      </c>
      <c r="J10" s="260">
        <v>102</v>
      </c>
      <c r="K10" s="197">
        <v>3252</v>
      </c>
      <c r="L10" s="1415"/>
      <c r="M10" s="197">
        <v>4931</v>
      </c>
      <c r="N10" s="264">
        <v>130</v>
      </c>
      <c r="O10" s="197">
        <v>4719</v>
      </c>
      <c r="P10" s="197">
        <v>1869</v>
      </c>
      <c r="Q10" s="197">
        <v>2850</v>
      </c>
    </row>
    <row r="11" spans="1:17" ht="9.9499999999999993" customHeight="1">
      <c r="A11" s="210"/>
      <c r="B11" s="210"/>
      <c r="C11" s="210"/>
      <c r="G11" s="259"/>
      <c r="H11" s="197"/>
      <c r="I11" s="197"/>
      <c r="J11" s="260"/>
      <c r="K11" s="197"/>
      <c r="L11" s="1415"/>
      <c r="M11" s="197"/>
      <c r="N11" s="264"/>
      <c r="O11" s="197"/>
      <c r="P11" s="197"/>
      <c r="Q11" s="197"/>
    </row>
    <row r="12" spans="1:17" ht="20.100000000000001" customHeight="1">
      <c r="A12" s="1395" t="s">
        <v>50</v>
      </c>
      <c r="B12" s="1395"/>
      <c r="C12" s="1395"/>
      <c r="D12" s="210" t="s">
        <v>1225</v>
      </c>
      <c r="E12" s="210" t="s">
        <v>1224</v>
      </c>
      <c r="G12" s="259">
        <v>769</v>
      </c>
      <c r="H12" s="197">
        <v>701</v>
      </c>
      <c r="I12" s="197">
        <v>170</v>
      </c>
      <c r="J12" s="260">
        <v>45</v>
      </c>
      <c r="K12" s="197">
        <v>60</v>
      </c>
      <c r="L12" s="1415"/>
      <c r="M12" s="197">
        <v>425</v>
      </c>
      <c r="N12" s="264">
        <v>1</v>
      </c>
      <c r="O12" s="197">
        <v>68</v>
      </c>
      <c r="P12" s="197">
        <v>47</v>
      </c>
      <c r="Q12" s="197">
        <v>21</v>
      </c>
    </row>
    <row r="13" spans="1:17" ht="20.100000000000001" customHeight="1">
      <c r="A13" s="1395"/>
      <c r="B13" s="1395"/>
      <c r="C13" s="1395"/>
      <c r="D13" s="210" t="s">
        <v>1223</v>
      </c>
      <c r="E13" s="210" t="s">
        <v>1222</v>
      </c>
      <c r="G13" s="259">
        <v>9052</v>
      </c>
      <c r="H13" s="197">
        <v>6777</v>
      </c>
      <c r="I13" s="197">
        <v>2463</v>
      </c>
      <c r="J13" s="260">
        <v>218</v>
      </c>
      <c r="K13" s="197">
        <v>763</v>
      </c>
      <c r="L13" s="1415"/>
      <c r="M13" s="197">
        <v>3325</v>
      </c>
      <c r="N13" s="264">
        <v>8</v>
      </c>
      <c r="O13" s="197">
        <v>2275</v>
      </c>
      <c r="P13" s="197">
        <v>1500</v>
      </c>
      <c r="Q13" s="197">
        <v>775</v>
      </c>
    </row>
    <row r="14" spans="1:17" ht="9.9499999999999993" customHeight="1">
      <c r="A14" s="217"/>
      <c r="B14" s="217"/>
      <c r="C14" s="217"/>
      <c r="G14" s="259"/>
      <c r="H14" s="197"/>
      <c r="I14" s="197"/>
      <c r="J14" s="260"/>
      <c r="K14" s="197"/>
      <c r="L14" s="1415"/>
      <c r="M14" s="197"/>
      <c r="N14" s="264"/>
      <c r="O14" s="197"/>
      <c r="P14" s="197"/>
      <c r="Q14" s="197"/>
    </row>
    <row r="15" spans="1:17" ht="20.100000000000001" customHeight="1">
      <c r="A15" s="1395" t="s">
        <v>49</v>
      </c>
      <c r="B15" s="1395"/>
      <c r="C15" s="1395"/>
      <c r="D15" s="210" t="s">
        <v>1225</v>
      </c>
      <c r="E15" s="210" t="s">
        <v>1224</v>
      </c>
      <c r="G15" s="259">
        <v>746</v>
      </c>
      <c r="H15" s="197">
        <v>662</v>
      </c>
      <c r="I15" s="197">
        <v>140</v>
      </c>
      <c r="J15" s="262">
        <v>0</v>
      </c>
      <c r="K15" s="197">
        <v>86</v>
      </c>
      <c r="L15" s="1415"/>
      <c r="M15" s="197">
        <v>436</v>
      </c>
      <c r="N15" s="262">
        <v>0</v>
      </c>
      <c r="O15" s="197">
        <v>84</v>
      </c>
      <c r="P15" s="197">
        <v>41</v>
      </c>
      <c r="Q15" s="197">
        <v>43</v>
      </c>
    </row>
    <row r="16" spans="1:17" ht="20.100000000000001" customHeight="1">
      <c r="A16" s="1395"/>
      <c r="B16" s="1395"/>
      <c r="C16" s="1395"/>
      <c r="D16" s="210" t="s">
        <v>1223</v>
      </c>
      <c r="E16" s="210" t="s">
        <v>1222</v>
      </c>
      <c r="G16" s="259">
        <v>8233</v>
      </c>
      <c r="H16" s="197">
        <v>5978</v>
      </c>
      <c r="I16" s="197">
        <v>1984</v>
      </c>
      <c r="J16" s="262">
        <v>0</v>
      </c>
      <c r="K16" s="197">
        <v>759</v>
      </c>
      <c r="L16" s="1415"/>
      <c r="M16" s="197">
        <v>3235</v>
      </c>
      <c r="N16" s="262">
        <v>0</v>
      </c>
      <c r="O16" s="197">
        <v>2255</v>
      </c>
      <c r="P16" s="197">
        <v>1100</v>
      </c>
      <c r="Q16" s="197">
        <v>1155</v>
      </c>
    </row>
    <row r="17" spans="1:23" ht="9.9499999999999993" customHeight="1">
      <c r="A17" s="217"/>
      <c r="B17" s="217"/>
      <c r="C17" s="217"/>
      <c r="G17" s="259"/>
      <c r="H17" s="197"/>
      <c r="I17" s="197"/>
      <c r="J17" s="261"/>
      <c r="K17" s="197"/>
      <c r="L17" s="1415"/>
      <c r="M17" s="197"/>
      <c r="N17" s="261"/>
      <c r="O17" s="197"/>
      <c r="P17" s="197"/>
      <c r="Q17" s="197"/>
    </row>
    <row r="18" spans="1:23" s="215" customFormat="1" ht="20.100000000000001" customHeight="1">
      <c r="A18" s="1389" t="s">
        <v>1228</v>
      </c>
      <c r="B18" s="1389"/>
      <c r="C18" s="1389"/>
      <c r="D18" s="440" t="s">
        <v>1225</v>
      </c>
      <c r="E18" s="440" t="s">
        <v>1224</v>
      </c>
      <c r="G18" s="441">
        <v>900</v>
      </c>
      <c r="H18" s="442">
        <v>771</v>
      </c>
      <c r="I18" s="442">
        <v>139</v>
      </c>
      <c r="J18" s="443">
        <v>13</v>
      </c>
      <c r="K18" s="442">
        <v>128</v>
      </c>
      <c r="L18" s="1415"/>
      <c r="M18" s="442">
        <v>489</v>
      </c>
      <c r="N18" s="444">
        <v>2</v>
      </c>
      <c r="O18" s="442">
        <v>129</v>
      </c>
      <c r="P18" s="442">
        <v>72</v>
      </c>
      <c r="Q18" s="442">
        <v>57</v>
      </c>
    </row>
    <row r="19" spans="1:23" s="215" customFormat="1" ht="20.100000000000001" customHeight="1">
      <c r="A19" s="1389"/>
      <c r="B19" s="1389"/>
      <c r="C19" s="1389"/>
      <c r="D19" s="440" t="s">
        <v>1223</v>
      </c>
      <c r="E19" s="440" t="s">
        <v>1222</v>
      </c>
      <c r="G19" s="441">
        <v>10724</v>
      </c>
      <c r="H19" s="442">
        <v>6959</v>
      </c>
      <c r="I19" s="442">
        <v>1814</v>
      </c>
      <c r="J19" s="443">
        <v>103</v>
      </c>
      <c r="K19" s="442">
        <v>1130</v>
      </c>
      <c r="L19" s="1415"/>
      <c r="M19" s="442">
        <v>3718</v>
      </c>
      <c r="N19" s="444">
        <v>194</v>
      </c>
      <c r="O19" s="442">
        <v>3765</v>
      </c>
      <c r="P19" s="442">
        <v>2114</v>
      </c>
      <c r="Q19" s="442">
        <v>1651</v>
      </c>
    </row>
    <row r="20" spans="1:23" ht="9.9499999999999993" customHeight="1">
      <c r="B20" s="210"/>
      <c r="C20" s="210"/>
      <c r="G20" s="259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9"/>
    </row>
    <row r="21" spans="1:23" ht="20.100000000000001" customHeight="1">
      <c r="A21" s="1378" t="s">
        <v>1258</v>
      </c>
      <c r="B21" s="1378"/>
      <c r="C21" s="1388" t="s">
        <v>57</v>
      </c>
      <c r="D21" s="210" t="s">
        <v>1225</v>
      </c>
      <c r="E21" s="210" t="s">
        <v>1224</v>
      </c>
      <c r="G21" s="259">
        <v>75</v>
      </c>
      <c r="H21" s="197">
        <v>68</v>
      </c>
      <c r="I21" s="197">
        <v>11</v>
      </c>
      <c r="J21" s="262">
        <v>0</v>
      </c>
      <c r="K21" s="197">
        <v>9</v>
      </c>
      <c r="L21" s="1420"/>
      <c r="M21" s="260">
        <v>48</v>
      </c>
      <c r="N21" s="262">
        <v>0</v>
      </c>
      <c r="O21" s="197">
        <v>7</v>
      </c>
      <c r="P21" s="260">
        <v>4</v>
      </c>
      <c r="Q21" s="197">
        <v>3</v>
      </c>
      <c r="R21" s="199"/>
      <c r="S21" s="199"/>
      <c r="T21" s="199"/>
    </row>
    <row r="22" spans="1:23" ht="20.100000000000001" customHeight="1">
      <c r="A22" s="1378"/>
      <c r="B22" s="1378"/>
      <c r="C22" s="1388"/>
      <c r="D22" s="210" t="s">
        <v>1223</v>
      </c>
      <c r="E22" s="210" t="s">
        <v>1222</v>
      </c>
      <c r="G22" s="259">
        <v>895</v>
      </c>
      <c r="H22" s="197">
        <v>576</v>
      </c>
      <c r="I22" s="197">
        <v>172</v>
      </c>
      <c r="J22" s="262">
        <v>0</v>
      </c>
      <c r="K22" s="197">
        <v>66</v>
      </c>
      <c r="L22" s="1420"/>
      <c r="M22" s="260">
        <v>338</v>
      </c>
      <c r="N22" s="262">
        <v>0</v>
      </c>
      <c r="O22" s="197">
        <v>319</v>
      </c>
      <c r="P22" s="260">
        <v>261</v>
      </c>
      <c r="Q22" s="197">
        <v>58</v>
      </c>
      <c r="R22" s="199"/>
      <c r="S22" s="199"/>
      <c r="T22" s="199"/>
      <c r="U22" s="199"/>
      <c r="V22" s="199"/>
      <c r="W22" s="199"/>
    </row>
    <row r="23" spans="1:23" ht="9.9499999999999993" customHeight="1">
      <c r="A23" s="212"/>
      <c r="B23" s="212"/>
      <c r="C23" s="198"/>
      <c r="G23" s="259"/>
      <c r="H23" s="197"/>
      <c r="I23" s="197"/>
      <c r="J23" s="261"/>
      <c r="K23" s="197"/>
      <c r="L23" s="1420"/>
      <c r="M23" s="260"/>
      <c r="N23" s="261"/>
      <c r="O23" s="197"/>
      <c r="P23" s="260"/>
      <c r="Q23" s="197"/>
      <c r="R23" s="199"/>
      <c r="S23" s="199"/>
      <c r="T23" s="199"/>
      <c r="U23" s="199"/>
      <c r="V23" s="199"/>
      <c r="W23" s="199"/>
    </row>
    <row r="24" spans="1:23" ht="20.100000000000001" customHeight="1">
      <c r="A24" s="1378"/>
      <c r="B24" s="1378"/>
      <c r="C24" s="1377" t="s">
        <v>56</v>
      </c>
      <c r="D24" s="210" t="s">
        <v>1225</v>
      </c>
      <c r="E24" s="210" t="s">
        <v>1224</v>
      </c>
      <c r="G24" s="259">
        <v>69</v>
      </c>
      <c r="H24" s="197">
        <v>64</v>
      </c>
      <c r="I24" s="197">
        <v>11</v>
      </c>
      <c r="J24" s="262">
        <v>0</v>
      </c>
      <c r="K24" s="197">
        <v>11</v>
      </c>
      <c r="L24" s="1420"/>
      <c r="M24" s="197">
        <v>42</v>
      </c>
      <c r="N24" s="262">
        <v>0</v>
      </c>
      <c r="O24" s="260">
        <v>5</v>
      </c>
      <c r="P24" s="260">
        <v>2</v>
      </c>
      <c r="Q24" s="260">
        <v>3</v>
      </c>
      <c r="R24" s="199"/>
      <c r="S24" s="199"/>
      <c r="T24" s="199"/>
      <c r="U24" s="199"/>
      <c r="V24" s="199"/>
      <c r="W24" s="199"/>
    </row>
    <row r="25" spans="1:23" ht="20.100000000000001" customHeight="1">
      <c r="A25" s="1378"/>
      <c r="B25" s="1378"/>
      <c r="C25" s="1377"/>
      <c r="D25" s="210" t="s">
        <v>1223</v>
      </c>
      <c r="E25" s="210" t="s">
        <v>1222</v>
      </c>
      <c r="G25" s="259">
        <v>807</v>
      </c>
      <c r="H25" s="197">
        <v>521</v>
      </c>
      <c r="I25" s="197">
        <v>138</v>
      </c>
      <c r="J25" s="262">
        <v>0</v>
      </c>
      <c r="K25" s="197">
        <v>127</v>
      </c>
      <c r="L25" s="1420"/>
      <c r="M25" s="197">
        <v>256</v>
      </c>
      <c r="N25" s="262">
        <v>0</v>
      </c>
      <c r="O25" s="260">
        <v>286</v>
      </c>
      <c r="P25" s="260">
        <v>208</v>
      </c>
      <c r="Q25" s="260">
        <v>78</v>
      </c>
      <c r="R25" s="199"/>
      <c r="S25" s="199"/>
      <c r="T25" s="199"/>
      <c r="U25" s="199"/>
      <c r="V25" s="199"/>
      <c r="W25" s="199"/>
    </row>
    <row r="26" spans="1:23" ht="9.9499999999999993" customHeight="1">
      <c r="A26" s="212"/>
      <c r="B26" s="212"/>
      <c r="C26" s="207"/>
      <c r="G26" s="259"/>
      <c r="H26" s="197"/>
      <c r="I26" s="197"/>
      <c r="J26" s="261"/>
      <c r="K26" s="197"/>
      <c r="L26" s="1420"/>
      <c r="M26" s="197"/>
      <c r="N26" s="261"/>
      <c r="O26" s="260"/>
      <c r="P26" s="260"/>
      <c r="Q26" s="260"/>
      <c r="R26" s="199"/>
      <c r="S26" s="199"/>
      <c r="T26" s="199"/>
      <c r="U26" s="199"/>
      <c r="V26" s="199"/>
      <c r="W26" s="199"/>
    </row>
    <row r="27" spans="1:23" ht="20.100000000000001" customHeight="1">
      <c r="A27" s="1379"/>
      <c r="B27" s="1379"/>
      <c r="C27" s="1377" t="s">
        <v>55</v>
      </c>
      <c r="D27" s="210" t="s">
        <v>1225</v>
      </c>
      <c r="E27" s="210" t="s">
        <v>1224</v>
      </c>
      <c r="G27" s="259">
        <v>89</v>
      </c>
      <c r="H27" s="197">
        <v>75</v>
      </c>
      <c r="I27" s="197">
        <v>14</v>
      </c>
      <c r="J27" s="262">
        <v>0</v>
      </c>
      <c r="K27" s="197">
        <v>13</v>
      </c>
      <c r="L27" s="1420"/>
      <c r="M27" s="197">
        <v>48</v>
      </c>
      <c r="N27" s="262">
        <v>0</v>
      </c>
      <c r="O27" s="197">
        <v>14</v>
      </c>
      <c r="P27" s="197">
        <v>9</v>
      </c>
      <c r="Q27" s="260">
        <v>5</v>
      </c>
      <c r="R27" s="199"/>
      <c r="S27" s="199"/>
      <c r="T27" s="199"/>
      <c r="U27" s="199"/>
      <c r="V27" s="199"/>
      <c r="W27" s="199"/>
    </row>
    <row r="28" spans="1:23" ht="20.100000000000001" customHeight="1">
      <c r="A28" s="1379"/>
      <c r="B28" s="1379"/>
      <c r="C28" s="1377"/>
      <c r="D28" s="210" t="s">
        <v>1223</v>
      </c>
      <c r="E28" s="210" t="s">
        <v>1222</v>
      </c>
      <c r="G28" s="259">
        <v>1035</v>
      </c>
      <c r="H28" s="197">
        <v>640</v>
      </c>
      <c r="I28" s="197">
        <v>166</v>
      </c>
      <c r="J28" s="262">
        <v>0</v>
      </c>
      <c r="K28" s="197">
        <v>120</v>
      </c>
      <c r="L28" s="1420"/>
      <c r="M28" s="197">
        <v>354</v>
      </c>
      <c r="N28" s="262">
        <v>0</v>
      </c>
      <c r="O28" s="197">
        <v>395</v>
      </c>
      <c r="P28" s="197">
        <v>299</v>
      </c>
      <c r="Q28" s="260">
        <v>96</v>
      </c>
      <c r="R28" s="199"/>
      <c r="S28" s="199"/>
      <c r="T28" s="199"/>
      <c r="U28" s="199"/>
      <c r="V28" s="199"/>
      <c r="W28" s="199"/>
    </row>
    <row r="29" spans="1:23" ht="9.9499999999999993" customHeight="1">
      <c r="C29" s="207"/>
      <c r="G29" s="259"/>
      <c r="H29" s="197"/>
      <c r="I29" s="197"/>
      <c r="J29" s="261"/>
      <c r="K29" s="197"/>
      <c r="L29" s="1420"/>
      <c r="M29" s="197"/>
      <c r="N29" s="262"/>
      <c r="O29" s="197"/>
      <c r="P29" s="197"/>
      <c r="Q29" s="260"/>
      <c r="R29" s="199"/>
      <c r="S29" s="199"/>
      <c r="T29" s="199"/>
      <c r="U29" s="199"/>
      <c r="V29" s="199"/>
      <c r="W29" s="199"/>
    </row>
    <row r="30" spans="1:23" ht="20.100000000000001" customHeight="1">
      <c r="A30" s="1379"/>
      <c r="B30" s="1379"/>
      <c r="C30" s="1377" t="s">
        <v>54</v>
      </c>
      <c r="D30" s="210" t="s">
        <v>1225</v>
      </c>
      <c r="E30" s="210" t="s">
        <v>1224</v>
      </c>
      <c r="G30" s="259">
        <v>86</v>
      </c>
      <c r="H30" s="197">
        <v>74</v>
      </c>
      <c r="I30" s="197">
        <v>10</v>
      </c>
      <c r="J30" s="197">
        <v>2</v>
      </c>
      <c r="K30" s="197">
        <v>18</v>
      </c>
      <c r="L30" s="1420"/>
      <c r="M30" s="197">
        <v>44</v>
      </c>
      <c r="N30" s="262">
        <v>0</v>
      </c>
      <c r="O30" s="197">
        <v>12</v>
      </c>
      <c r="P30" s="197">
        <v>8</v>
      </c>
      <c r="Q30" s="197">
        <v>4</v>
      </c>
      <c r="R30" s="199"/>
      <c r="S30" s="199"/>
      <c r="T30" s="199"/>
      <c r="U30" s="199"/>
      <c r="V30" s="199"/>
      <c r="W30" s="199"/>
    </row>
    <row r="31" spans="1:23" ht="20.100000000000001" customHeight="1">
      <c r="A31" s="1379"/>
      <c r="B31" s="1379"/>
      <c r="C31" s="1377"/>
      <c r="D31" s="210" t="s">
        <v>1223</v>
      </c>
      <c r="E31" s="210" t="s">
        <v>1222</v>
      </c>
      <c r="G31" s="259">
        <v>844</v>
      </c>
      <c r="H31" s="197">
        <v>538</v>
      </c>
      <c r="I31" s="197">
        <v>102</v>
      </c>
      <c r="J31" s="197">
        <v>18</v>
      </c>
      <c r="K31" s="197">
        <v>111</v>
      </c>
      <c r="L31" s="1420"/>
      <c r="M31" s="197">
        <v>307</v>
      </c>
      <c r="N31" s="262">
        <v>0</v>
      </c>
      <c r="O31" s="197">
        <v>306</v>
      </c>
      <c r="P31" s="197">
        <v>228</v>
      </c>
      <c r="Q31" s="197">
        <v>78</v>
      </c>
      <c r="R31" s="199"/>
      <c r="S31" s="199"/>
      <c r="T31" s="199"/>
      <c r="U31" s="199"/>
      <c r="V31" s="199"/>
      <c r="W31" s="199"/>
    </row>
    <row r="32" spans="1:23" ht="9.9499999999999993" customHeight="1">
      <c r="C32" s="207"/>
      <c r="G32" s="259"/>
      <c r="H32" s="197"/>
      <c r="I32" s="197"/>
      <c r="J32" s="197"/>
      <c r="K32" s="197"/>
      <c r="L32" s="1420"/>
      <c r="M32" s="197"/>
      <c r="N32" s="262"/>
      <c r="O32" s="197"/>
      <c r="P32" s="197"/>
      <c r="Q32" s="197"/>
      <c r="R32" s="199"/>
      <c r="S32" s="199"/>
      <c r="T32" s="199"/>
      <c r="U32" s="199"/>
      <c r="V32" s="199"/>
      <c r="W32" s="199"/>
    </row>
    <row r="33" spans="1:23" ht="20.100000000000001" customHeight="1">
      <c r="A33" s="1379"/>
      <c r="B33" s="1379"/>
      <c r="C33" s="1377" t="s">
        <v>53</v>
      </c>
      <c r="D33" s="210" t="s">
        <v>1225</v>
      </c>
      <c r="E33" s="210" t="s">
        <v>1224</v>
      </c>
      <c r="G33" s="259">
        <v>75</v>
      </c>
      <c r="H33" s="197">
        <v>62</v>
      </c>
      <c r="I33" s="197">
        <v>13</v>
      </c>
      <c r="J33" s="197">
        <v>2</v>
      </c>
      <c r="K33" s="197">
        <v>9</v>
      </c>
      <c r="L33" s="1420"/>
      <c r="M33" s="197">
        <v>38</v>
      </c>
      <c r="N33" s="262">
        <v>0</v>
      </c>
      <c r="O33" s="197">
        <v>13</v>
      </c>
      <c r="P33" s="197">
        <v>10</v>
      </c>
      <c r="Q33" s="197">
        <v>3</v>
      </c>
      <c r="R33" s="199"/>
      <c r="S33" s="199"/>
      <c r="T33" s="199"/>
      <c r="U33" s="199"/>
      <c r="V33" s="199"/>
      <c r="W33" s="199"/>
    </row>
    <row r="34" spans="1:23" ht="20.100000000000001" customHeight="1">
      <c r="A34" s="1379"/>
      <c r="B34" s="1379"/>
      <c r="C34" s="1377"/>
      <c r="D34" s="210" t="s">
        <v>1223</v>
      </c>
      <c r="E34" s="210" t="s">
        <v>1222</v>
      </c>
      <c r="G34" s="259">
        <v>768</v>
      </c>
      <c r="H34" s="197">
        <v>506</v>
      </c>
      <c r="I34" s="197">
        <v>155</v>
      </c>
      <c r="J34" s="197">
        <v>15</v>
      </c>
      <c r="K34" s="197">
        <v>95</v>
      </c>
      <c r="L34" s="1420"/>
      <c r="M34" s="197">
        <v>241</v>
      </c>
      <c r="N34" s="262">
        <v>0</v>
      </c>
      <c r="O34" s="197">
        <v>262</v>
      </c>
      <c r="P34" s="197">
        <v>205</v>
      </c>
      <c r="Q34" s="197">
        <v>57</v>
      </c>
      <c r="R34" s="199"/>
      <c r="S34" s="199"/>
      <c r="T34" s="199"/>
      <c r="U34" s="199"/>
      <c r="V34" s="199"/>
      <c r="W34" s="199"/>
    </row>
    <row r="35" spans="1:23" ht="9.9499999999999993" customHeight="1">
      <c r="C35" s="207"/>
      <c r="G35" s="259"/>
      <c r="H35" s="197"/>
      <c r="I35" s="197"/>
      <c r="J35" s="197"/>
      <c r="K35" s="197"/>
      <c r="L35" s="1420"/>
      <c r="M35" s="197"/>
      <c r="N35" s="262"/>
      <c r="O35" s="197"/>
      <c r="P35" s="197"/>
      <c r="Q35" s="197"/>
      <c r="R35" s="199"/>
      <c r="S35" s="199"/>
      <c r="T35" s="199"/>
      <c r="U35" s="199"/>
      <c r="V35" s="199"/>
      <c r="W35" s="199"/>
    </row>
    <row r="36" spans="1:23" ht="20.100000000000001" customHeight="1">
      <c r="A36" s="1379"/>
      <c r="B36" s="1379"/>
      <c r="C36" s="1377" t="s">
        <v>52</v>
      </c>
      <c r="D36" s="210" t="s">
        <v>1225</v>
      </c>
      <c r="E36" s="210" t="s">
        <v>1224</v>
      </c>
      <c r="G36" s="259">
        <v>75</v>
      </c>
      <c r="H36" s="197">
        <v>59</v>
      </c>
      <c r="I36" s="197">
        <v>9</v>
      </c>
      <c r="J36" s="197">
        <v>1</v>
      </c>
      <c r="K36" s="197">
        <v>7</v>
      </c>
      <c r="L36" s="1420"/>
      <c r="M36" s="197">
        <v>42</v>
      </c>
      <c r="N36" s="262">
        <v>0</v>
      </c>
      <c r="O36" s="197">
        <v>16</v>
      </c>
      <c r="P36" s="197">
        <v>12</v>
      </c>
      <c r="Q36" s="197">
        <v>4</v>
      </c>
      <c r="R36" s="199"/>
      <c r="S36" s="199"/>
      <c r="T36" s="199"/>
      <c r="U36" s="199"/>
      <c r="V36" s="199"/>
      <c r="W36" s="199"/>
    </row>
    <row r="37" spans="1:23" ht="20.100000000000001" customHeight="1">
      <c r="A37" s="1379"/>
      <c r="B37" s="1379"/>
      <c r="C37" s="1377"/>
      <c r="D37" s="210" t="s">
        <v>1223</v>
      </c>
      <c r="E37" s="210" t="s">
        <v>1222</v>
      </c>
      <c r="G37" s="259">
        <v>1136</v>
      </c>
      <c r="H37" s="197">
        <v>664</v>
      </c>
      <c r="I37" s="197">
        <v>130</v>
      </c>
      <c r="J37" s="197">
        <v>9</v>
      </c>
      <c r="K37" s="197">
        <v>47</v>
      </c>
      <c r="L37" s="1420"/>
      <c r="M37" s="197">
        <v>478</v>
      </c>
      <c r="N37" s="262">
        <v>0</v>
      </c>
      <c r="O37" s="197">
        <v>472</v>
      </c>
      <c r="P37" s="197">
        <v>391</v>
      </c>
      <c r="Q37" s="197">
        <v>81</v>
      </c>
      <c r="R37" s="199"/>
      <c r="S37" s="199"/>
      <c r="T37" s="199"/>
      <c r="U37" s="199"/>
      <c r="V37" s="199"/>
      <c r="W37" s="199"/>
    </row>
    <row r="38" spans="1:23" ht="9.9499999999999993" customHeight="1">
      <c r="C38" s="207"/>
      <c r="G38" s="259"/>
      <c r="H38" s="197"/>
      <c r="I38" s="197"/>
      <c r="J38" s="197"/>
      <c r="K38" s="197"/>
      <c r="L38" s="1420"/>
      <c r="M38" s="197"/>
      <c r="N38" s="262"/>
      <c r="O38" s="197"/>
      <c r="P38" s="197"/>
      <c r="Q38" s="197"/>
      <c r="R38" s="199"/>
      <c r="S38" s="199"/>
      <c r="T38" s="199"/>
      <c r="U38" s="199"/>
      <c r="V38" s="199"/>
      <c r="W38" s="199"/>
    </row>
    <row r="39" spans="1:23" ht="20.100000000000001" customHeight="1">
      <c r="A39" s="1379"/>
      <c r="B39" s="1379"/>
      <c r="C39" s="1380">
        <v>10</v>
      </c>
      <c r="D39" s="210" t="s">
        <v>1225</v>
      </c>
      <c r="E39" s="210" t="s">
        <v>1224</v>
      </c>
      <c r="G39" s="259">
        <v>74</v>
      </c>
      <c r="H39" s="197">
        <v>58</v>
      </c>
      <c r="I39" s="197">
        <v>12</v>
      </c>
      <c r="J39" s="262" t="s">
        <v>1257</v>
      </c>
      <c r="K39" s="197">
        <v>9</v>
      </c>
      <c r="L39" s="1420"/>
      <c r="M39" s="197">
        <v>37</v>
      </c>
      <c r="N39" s="262">
        <v>0</v>
      </c>
      <c r="O39" s="197">
        <v>16</v>
      </c>
      <c r="P39" s="197">
        <v>6</v>
      </c>
      <c r="Q39" s="197">
        <v>10</v>
      </c>
      <c r="R39" s="199"/>
      <c r="S39" s="199"/>
      <c r="T39" s="199"/>
      <c r="U39" s="199"/>
      <c r="V39" s="199"/>
    </row>
    <row r="40" spans="1:23" ht="20.100000000000001" customHeight="1">
      <c r="A40" s="1379"/>
      <c r="B40" s="1379"/>
      <c r="C40" s="1377"/>
      <c r="D40" s="210" t="s">
        <v>1223</v>
      </c>
      <c r="E40" s="210" t="s">
        <v>1222</v>
      </c>
      <c r="G40" s="259">
        <v>1083</v>
      </c>
      <c r="H40" s="197">
        <v>458</v>
      </c>
      <c r="I40" s="197">
        <v>179</v>
      </c>
      <c r="J40" s="262" t="s">
        <v>1257</v>
      </c>
      <c r="K40" s="197">
        <v>58</v>
      </c>
      <c r="L40" s="1420"/>
      <c r="M40" s="197">
        <v>221</v>
      </c>
      <c r="N40" s="262">
        <v>0</v>
      </c>
      <c r="O40" s="197">
        <v>625</v>
      </c>
      <c r="P40" s="197">
        <v>291</v>
      </c>
      <c r="Q40" s="197">
        <v>334</v>
      </c>
      <c r="R40" s="199"/>
      <c r="S40" s="199"/>
      <c r="T40" s="199"/>
      <c r="U40" s="199"/>
      <c r="V40" s="199"/>
      <c r="W40" s="199"/>
    </row>
    <row r="41" spans="1:23" ht="9.9499999999999993" customHeight="1">
      <c r="C41" s="207"/>
      <c r="G41" s="259"/>
      <c r="H41" s="197"/>
      <c r="I41" s="197"/>
      <c r="J41" s="263"/>
      <c r="K41" s="197"/>
      <c r="L41" s="1420"/>
      <c r="M41" s="197"/>
      <c r="N41" s="262"/>
      <c r="O41" s="197"/>
      <c r="P41" s="197"/>
      <c r="Q41" s="197"/>
      <c r="R41" s="199"/>
      <c r="S41" s="199"/>
      <c r="T41" s="199"/>
      <c r="U41" s="199"/>
      <c r="V41" s="199"/>
      <c r="W41" s="199"/>
    </row>
    <row r="42" spans="1:23" ht="20.100000000000001" customHeight="1">
      <c r="A42" s="1379"/>
      <c r="B42" s="1379"/>
      <c r="C42" s="1380">
        <v>11</v>
      </c>
      <c r="D42" s="210" t="s">
        <v>1225</v>
      </c>
      <c r="E42" s="210" t="s">
        <v>1224</v>
      </c>
      <c r="G42" s="259">
        <v>82</v>
      </c>
      <c r="H42" s="197">
        <v>63</v>
      </c>
      <c r="I42" s="197">
        <v>8</v>
      </c>
      <c r="J42" s="197">
        <v>2</v>
      </c>
      <c r="K42" s="197">
        <v>13</v>
      </c>
      <c r="L42" s="1420"/>
      <c r="M42" s="197">
        <v>40</v>
      </c>
      <c r="N42" s="262">
        <v>0</v>
      </c>
      <c r="O42" s="197">
        <v>19</v>
      </c>
      <c r="P42" s="197">
        <v>11</v>
      </c>
      <c r="Q42" s="197">
        <v>8</v>
      </c>
      <c r="R42" s="199"/>
      <c r="S42" s="199"/>
      <c r="T42" s="199"/>
      <c r="U42" s="199"/>
      <c r="V42" s="199"/>
      <c r="W42" s="199"/>
    </row>
    <row r="43" spans="1:23" ht="20.100000000000001" customHeight="1">
      <c r="A43" s="1379"/>
      <c r="B43" s="1379"/>
      <c r="C43" s="1377"/>
      <c r="D43" s="210" t="s">
        <v>1223</v>
      </c>
      <c r="E43" s="210" t="s">
        <v>1222</v>
      </c>
      <c r="G43" s="259">
        <v>1136</v>
      </c>
      <c r="H43" s="197">
        <v>544</v>
      </c>
      <c r="I43" s="197">
        <v>106</v>
      </c>
      <c r="J43" s="197">
        <v>16</v>
      </c>
      <c r="K43" s="197">
        <v>140</v>
      </c>
      <c r="L43" s="1420"/>
      <c r="M43" s="197">
        <v>282</v>
      </c>
      <c r="N43" s="262">
        <v>0</v>
      </c>
      <c r="O43" s="197">
        <v>592</v>
      </c>
      <c r="P43" s="197">
        <v>114</v>
      </c>
      <c r="Q43" s="197">
        <v>478</v>
      </c>
      <c r="R43" s="199"/>
      <c r="S43" s="199"/>
      <c r="T43" s="199"/>
      <c r="U43" s="199"/>
      <c r="V43" s="199"/>
      <c r="W43" s="199"/>
    </row>
    <row r="44" spans="1:23" ht="9.9499999999999993" customHeight="1">
      <c r="C44" s="207"/>
      <c r="G44" s="259"/>
      <c r="H44" s="197"/>
      <c r="I44" s="197"/>
      <c r="J44" s="197"/>
      <c r="K44" s="197"/>
      <c r="L44" s="1420"/>
      <c r="M44" s="197"/>
      <c r="N44" s="261"/>
      <c r="O44" s="197"/>
      <c r="P44" s="197"/>
      <c r="Q44" s="197"/>
      <c r="R44" s="199"/>
      <c r="S44" s="199"/>
      <c r="T44" s="199"/>
      <c r="U44" s="199"/>
      <c r="V44" s="199"/>
      <c r="W44" s="199"/>
    </row>
    <row r="45" spans="1:23" ht="20.100000000000001" customHeight="1">
      <c r="A45" s="1379"/>
      <c r="B45" s="1379"/>
      <c r="C45" s="1380">
        <v>12</v>
      </c>
      <c r="D45" s="210" t="s">
        <v>1225</v>
      </c>
      <c r="E45" s="210" t="s">
        <v>1224</v>
      </c>
      <c r="G45" s="259">
        <v>54</v>
      </c>
      <c r="H45" s="197">
        <v>47</v>
      </c>
      <c r="I45" s="197">
        <v>8</v>
      </c>
      <c r="J45" s="197">
        <v>1</v>
      </c>
      <c r="K45" s="197">
        <v>7</v>
      </c>
      <c r="L45" s="1420"/>
      <c r="M45" s="197">
        <v>31</v>
      </c>
      <c r="N45" s="262">
        <v>0</v>
      </c>
      <c r="O45" s="197">
        <v>7</v>
      </c>
      <c r="P45" s="197">
        <v>3</v>
      </c>
      <c r="Q45" s="197">
        <v>4</v>
      </c>
      <c r="R45" s="199"/>
      <c r="S45" s="199"/>
      <c r="T45" s="199"/>
      <c r="U45" s="199"/>
      <c r="V45" s="199"/>
      <c r="W45" s="199"/>
    </row>
    <row r="46" spans="1:23" ht="20.100000000000001" customHeight="1">
      <c r="A46" s="1379"/>
      <c r="B46" s="1379"/>
      <c r="C46" s="1377"/>
      <c r="D46" s="210" t="s">
        <v>1223</v>
      </c>
      <c r="E46" s="210" t="s">
        <v>1222</v>
      </c>
      <c r="G46" s="259">
        <v>608</v>
      </c>
      <c r="H46" s="197">
        <v>452</v>
      </c>
      <c r="I46" s="197">
        <v>129</v>
      </c>
      <c r="J46" s="197">
        <v>10</v>
      </c>
      <c r="K46" s="197">
        <v>55</v>
      </c>
      <c r="L46" s="1420"/>
      <c r="M46" s="197">
        <v>258</v>
      </c>
      <c r="N46" s="262">
        <v>0</v>
      </c>
      <c r="O46" s="197">
        <v>156</v>
      </c>
      <c r="P46" s="197">
        <v>52</v>
      </c>
      <c r="Q46" s="197">
        <v>104</v>
      </c>
      <c r="R46" s="199"/>
      <c r="S46" s="199"/>
      <c r="T46" s="199"/>
      <c r="U46" s="199"/>
      <c r="V46" s="199"/>
      <c r="W46" s="199"/>
    </row>
    <row r="47" spans="1:23" ht="9.9499999999999993" customHeight="1">
      <c r="C47" s="207"/>
      <c r="G47" s="259"/>
      <c r="H47" s="197"/>
      <c r="I47" s="197"/>
      <c r="J47" s="197"/>
      <c r="K47" s="197"/>
      <c r="L47" s="1420"/>
      <c r="M47" s="197"/>
      <c r="N47" s="261"/>
      <c r="O47" s="197"/>
      <c r="P47" s="197"/>
      <c r="Q47" s="197"/>
      <c r="R47" s="199"/>
      <c r="S47" s="199"/>
      <c r="T47" s="199"/>
      <c r="U47" s="199"/>
      <c r="V47" s="199"/>
      <c r="W47" s="199"/>
    </row>
    <row r="48" spans="1:23" ht="20.100000000000001" customHeight="1">
      <c r="A48" s="1378" t="s">
        <v>1227</v>
      </c>
      <c r="B48" s="1378"/>
      <c r="C48" s="1377" t="s">
        <v>51</v>
      </c>
      <c r="D48" s="210" t="s">
        <v>1225</v>
      </c>
      <c r="E48" s="210" t="s">
        <v>1224</v>
      </c>
      <c r="G48" s="259">
        <v>58</v>
      </c>
      <c r="H48" s="197">
        <v>54</v>
      </c>
      <c r="I48" s="197">
        <v>12</v>
      </c>
      <c r="J48" s="197">
        <v>1</v>
      </c>
      <c r="K48" s="197">
        <v>8</v>
      </c>
      <c r="L48" s="1420"/>
      <c r="M48" s="197">
        <v>32</v>
      </c>
      <c r="N48" s="260">
        <v>1</v>
      </c>
      <c r="O48" s="197">
        <v>4</v>
      </c>
      <c r="P48" s="262">
        <v>0</v>
      </c>
      <c r="Q48" s="260">
        <v>4</v>
      </c>
      <c r="R48" s="199"/>
      <c r="S48" s="199"/>
      <c r="T48" s="199"/>
      <c r="U48" s="199"/>
      <c r="V48" s="199"/>
      <c r="W48" s="199"/>
    </row>
    <row r="49" spans="1:23" ht="20.100000000000001" customHeight="1">
      <c r="A49" s="1378"/>
      <c r="B49" s="1378"/>
      <c r="C49" s="1377"/>
      <c r="D49" s="210" t="s">
        <v>1223</v>
      </c>
      <c r="E49" s="210" t="s">
        <v>1222</v>
      </c>
      <c r="G49" s="259">
        <v>620</v>
      </c>
      <c r="H49" s="197">
        <v>558</v>
      </c>
      <c r="I49" s="197">
        <v>135</v>
      </c>
      <c r="J49" s="197">
        <v>6</v>
      </c>
      <c r="K49" s="197">
        <v>60</v>
      </c>
      <c r="L49" s="1420"/>
      <c r="M49" s="197">
        <v>233</v>
      </c>
      <c r="N49" s="260">
        <v>124</v>
      </c>
      <c r="O49" s="197">
        <v>62</v>
      </c>
      <c r="P49" s="262">
        <v>0</v>
      </c>
      <c r="Q49" s="260">
        <v>62</v>
      </c>
      <c r="R49" s="199"/>
      <c r="S49" s="199"/>
      <c r="T49" s="199"/>
      <c r="U49" s="199"/>
      <c r="V49" s="199"/>
      <c r="W49" s="199"/>
    </row>
    <row r="50" spans="1:23" ht="9.9499999999999993" customHeight="1">
      <c r="A50" s="212"/>
      <c r="B50" s="212"/>
      <c r="C50" s="207"/>
      <c r="G50" s="259"/>
      <c r="H50" s="197"/>
      <c r="I50" s="197"/>
      <c r="J50" s="197"/>
      <c r="K50" s="197"/>
      <c r="L50" s="1420"/>
      <c r="M50" s="197"/>
      <c r="N50" s="260"/>
      <c r="O50" s="197"/>
      <c r="P50" s="261"/>
      <c r="Q50" s="260"/>
      <c r="R50" s="199"/>
      <c r="S50" s="199"/>
      <c r="T50" s="199"/>
      <c r="U50" s="199"/>
      <c r="V50" s="199"/>
      <c r="W50" s="199"/>
    </row>
    <row r="51" spans="1:23" ht="20.100000000000001" customHeight="1">
      <c r="A51" s="1379"/>
      <c r="B51" s="1379"/>
      <c r="C51" s="1377" t="s">
        <v>50</v>
      </c>
      <c r="D51" s="210" t="s">
        <v>1225</v>
      </c>
      <c r="E51" s="210" t="s">
        <v>1224</v>
      </c>
      <c r="G51" s="259">
        <v>73</v>
      </c>
      <c r="H51" s="197">
        <v>65</v>
      </c>
      <c r="I51" s="197">
        <v>12</v>
      </c>
      <c r="J51" s="197">
        <v>2</v>
      </c>
      <c r="K51" s="197">
        <v>11</v>
      </c>
      <c r="L51" s="1420"/>
      <c r="M51" s="197">
        <v>40</v>
      </c>
      <c r="N51" s="262">
        <v>0</v>
      </c>
      <c r="O51" s="197">
        <v>8</v>
      </c>
      <c r="P51" s="197">
        <v>4</v>
      </c>
      <c r="Q51" s="260">
        <v>4</v>
      </c>
      <c r="R51" s="199"/>
      <c r="S51" s="199"/>
      <c r="T51" s="199"/>
      <c r="U51" s="199"/>
      <c r="V51" s="199"/>
      <c r="W51" s="199"/>
    </row>
    <row r="52" spans="1:23" ht="20.100000000000001" customHeight="1">
      <c r="A52" s="1379"/>
      <c r="B52" s="1379"/>
      <c r="C52" s="1377"/>
      <c r="D52" s="210" t="s">
        <v>1223</v>
      </c>
      <c r="E52" s="210" t="s">
        <v>1222</v>
      </c>
      <c r="G52" s="259">
        <v>684</v>
      </c>
      <c r="H52" s="197">
        <v>526</v>
      </c>
      <c r="I52" s="197">
        <v>144</v>
      </c>
      <c r="J52" s="197">
        <v>15</v>
      </c>
      <c r="K52" s="197">
        <v>83</v>
      </c>
      <c r="L52" s="1420"/>
      <c r="M52" s="197">
        <v>284</v>
      </c>
      <c r="N52" s="262">
        <v>0</v>
      </c>
      <c r="O52" s="197">
        <v>158</v>
      </c>
      <c r="P52" s="197">
        <v>41</v>
      </c>
      <c r="Q52" s="260">
        <v>117</v>
      </c>
      <c r="R52" s="199"/>
      <c r="S52" s="199"/>
      <c r="T52" s="199"/>
      <c r="U52" s="199"/>
      <c r="V52" s="199"/>
      <c r="W52" s="199"/>
    </row>
    <row r="53" spans="1:23" ht="9.9499999999999993" customHeight="1">
      <c r="C53" s="207"/>
      <c r="G53" s="259"/>
      <c r="H53" s="197"/>
      <c r="I53" s="197"/>
      <c r="J53" s="197"/>
      <c r="K53" s="197"/>
      <c r="L53" s="1420"/>
      <c r="M53" s="197"/>
      <c r="N53" s="261"/>
      <c r="O53" s="197"/>
      <c r="P53" s="197"/>
      <c r="Q53" s="260"/>
      <c r="R53" s="199"/>
      <c r="S53" s="199"/>
      <c r="T53" s="199"/>
      <c r="U53" s="199"/>
      <c r="V53" s="199"/>
      <c r="W53" s="199"/>
    </row>
    <row r="54" spans="1:23" ht="20.100000000000001" customHeight="1">
      <c r="A54" s="1379"/>
      <c r="B54" s="1379"/>
      <c r="C54" s="1377" t="s">
        <v>49</v>
      </c>
      <c r="D54" s="210" t="s">
        <v>1225</v>
      </c>
      <c r="E54" s="210" t="s">
        <v>1224</v>
      </c>
      <c r="G54" s="259">
        <v>90</v>
      </c>
      <c r="H54" s="197">
        <v>82</v>
      </c>
      <c r="I54" s="197">
        <v>19</v>
      </c>
      <c r="J54" s="197">
        <v>2</v>
      </c>
      <c r="K54" s="197">
        <v>13</v>
      </c>
      <c r="L54" s="1420"/>
      <c r="M54" s="197">
        <v>47</v>
      </c>
      <c r="N54" s="197">
        <v>1</v>
      </c>
      <c r="O54" s="197">
        <v>8</v>
      </c>
      <c r="P54" s="197">
        <v>3</v>
      </c>
      <c r="Q54" s="197">
        <v>5</v>
      </c>
      <c r="R54" s="199"/>
      <c r="S54" s="199"/>
      <c r="T54" s="199"/>
      <c r="U54" s="199"/>
      <c r="V54" s="199"/>
      <c r="W54" s="199"/>
    </row>
    <row r="55" spans="1:23" ht="20.100000000000001" customHeight="1">
      <c r="A55" s="1379"/>
      <c r="B55" s="1379"/>
      <c r="C55" s="1377"/>
      <c r="D55" s="210" t="s">
        <v>1223</v>
      </c>
      <c r="E55" s="210" t="s">
        <v>1222</v>
      </c>
      <c r="G55" s="259">
        <v>1108</v>
      </c>
      <c r="H55" s="197">
        <v>976</v>
      </c>
      <c r="I55" s="197">
        <v>258</v>
      </c>
      <c r="J55" s="197">
        <v>14</v>
      </c>
      <c r="K55" s="197">
        <v>168</v>
      </c>
      <c r="L55" s="1420"/>
      <c r="M55" s="197">
        <v>466</v>
      </c>
      <c r="N55" s="197">
        <v>70</v>
      </c>
      <c r="O55" s="197">
        <v>132</v>
      </c>
      <c r="P55" s="197">
        <v>24</v>
      </c>
      <c r="Q55" s="197">
        <v>108</v>
      </c>
      <c r="R55" s="199"/>
      <c r="S55" s="199"/>
      <c r="T55" s="199"/>
      <c r="U55" s="199"/>
      <c r="V55" s="199"/>
      <c r="W55" s="199"/>
    </row>
    <row r="56" spans="1:23" ht="5.0999999999999996" customHeight="1" thickBot="1">
      <c r="A56" s="206"/>
      <c r="B56" s="206"/>
      <c r="C56" s="258"/>
      <c r="D56" s="257"/>
      <c r="E56" s="257"/>
      <c r="F56" s="206"/>
      <c r="G56" s="256"/>
      <c r="H56" s="203"/>
      <c r="I56" s="203"/>
      <c r="J56" s="203"/>
      <c r="K56" s="203"/>
      <c r="L56" s="445"/>
      <c r="M56" s="203"/>
      <c r="N56" s="203"/>
      <c r="O56" s="203"/>
      <c r="P56" s="203"/>
      <c r="Q56" s="203"/>
      <c r="R56" s="199"/>
      <c r="S56" s="199"/>
      <c r="T56" s="199"/>
      <c r="U56" s="199"/>
      <c r="V56" s="199"/>
      <c r="W56" s="199"/>
    </row>
    <row r="57" spans="1:23" ht="9.9499999999999993" customHeight="1">
      <c r="A57" s="201"/>
      <c r="B57" s="202"/>
      <c r="C57" s="202"/>
      <c r="D57" s="202"/>
      <c r="E57" s="202"/>
      <c r="F57" s="201"/>
      <c r="G57" s="201"/>
      <c r="H57" s="201"/>
      <c r="I57" s="200"/>
      <c r="J57" s="200"/>
      <c r="K57" s="200"/>
      <c r="L57" s="200"/>
      <c r="M57" s="200"/>
      <c r="N57" s="200"/>
      <c r="O57" s="200"/>
      <c r="P57" s="200"/>
      <c r="Q57" s="200"/>
      <c r="R57" s="199"/>
      <c r="S57" s="199"/>
      <c r="T57" s="199"/>
      <c r="U57" s="199"/>
      <c r="V57" s="199"/>
      <c r="W57" s="199"/>
    </row>
    <row r="58" spans="1:23" ht="19.5" customHeight="1">
      <c r="A58" s="1388" t="s">
        <v>1221</v>
      </c>
      <c r="B58" s="1388"/>
      <c r="C58" s="1388"/>
      <c r="D58" s="1388"/>
      <c r="E58" s="1388"/>
      <c r="F58" s="1388"/>
      <c r="G58" s="1388"/>
      <c r="H58" s="1388"/>
      <c r="I58" s="1388"/>
      <c r="J58" s="1388"/>
      <c r="K58" s="1388"/>
      <c r="L58" s="197"/>
      <c r="M58" s="197"/>
      <c r="N58" s="197"/>
      <c r="O58" s="197"/>
      <c r="P58" s="197"/>
      <c r="Q58" s="197"/>
    </row>
    <row r="59" spans="1:23" ht="19.5" customHeight="1">
      <c r="A59" s="1388" t="s">
        <v>1219</v>
      </c>
      <c r="B59" s="1388"/>
      <c r="C59" s="1388"/>
      <c r="D59" s="1388"/>
      <c r="E59" s="1388"/>
      <c r="F59" s="1388"/>
      <c r="G59" s="1388"/>
      <c r="H59" s="1388"/>
      <c r="I59" s="1388"/>
      <c r="J59" s="1388"/>
      <c r="K59" s="1388"/>
      <c r="L59" s="1388"/>
      <c r="M59" s="1388"/>
      <c r="N59" s="197"/>
      <c r="O59" s="197"/>
      <c r="P59" s="197"/>
      <c r="Q59" s="197"/>
    </row>
    <row r="60" spans="1:23" ht="19.5" customHeight="1">
      <c r="A60" s="1388" t="s">
        <v>1218</v>
      </c>
      <c r="B60" s="1388"/>
      <c r="C60" s="1388"/>
      <c r="D60" s="1388"/>
      <c r="E60" s="1388"/>
      <c r="F60" s="1388"/>
      <c r="G60" s="1388"/>
      <c r="H60" s="1388"/>
      <c r="I60" s="1388"/>
      <c r="J60" s="1388"/>
      <c r="K60" s="1388"/>
      <c r="L60" s="1388"/>
      <c r="M60" s="1388"/>
      <c r="N60" s="197"/>
      <c r="O60" s="197"/>
      <c r="P60" s="197"/>
      <c r="Q60" s="197"/>
    </row>
    <row r="61" spans="1:23" ht="19.5" customHeight="1">
      <c r="A61" s="1388" t="s">
        <v>1217</v>
      </c>
      <c r="B61" s="1388"/>
      <c r="C61" s="1388"/>
      <c r="D61" s="1388"/>
      <c r="E61" s="1388"/>
      <c r="F61" s="1388"/>
      <c r="G61" s="1388"/>
      <c r="H61" s="1388"/>
      <c r="I61" s="1388"/>
      <c r="J61" s="1388"/>
      <c r="K61" s="1388"/>
      <c r="L61" s="1388"/>
      <c r="M61" s="1388"/>
      <c r="N61" s="197"/>
      <c r="O61" s="197"/>
      <c r="P61" s="197"/>
      <c r="Q61" s="197"/>
    </row>
    <row r="62" spans="1:23" ht="19.5" customHeight="1">
      <c r="A62" s="1388" t="s">
        <v>1246</v>
      </c>
      <c r="B62" s="1388"/>
      <c r="C62" s="1388"/>
      <c r="D62" s="1388"/>
      <c r="E62" s="1388"/>
      <c r="F62" s="1388"/>
      <c r="G62" s="1388"/>
      <c r="H62" s="1388"/>
      <c r="I62" s="1388"/>
      <c r="J62" s="1388"/>
      <c r="K62" s="1388"/>
      <c r="L62" s="1388"/>
      <c r="M62" s="1388"/>
      <c r="N62" s="197"/>
      <c r="O62" s="197"/>
      <c r="P62" s="197"/>
      <c r="Q62" s="197"/>
    </row>
    <row r="63" spans="1:23" ht="19.5" customHeight="1">
      <c r="A63" s="1388" t="s">
        <v>1256</v>
      </c>
      <c r="B63" s="1388"/>
      <c r="C63" s="1388"/>
      <c r="D63" s="1388"/>
      <c r="E63" s="1388"/>
      <c r="F63" s="1388"/>
      <c r="G63" s="1388"/>
      <c r="H63" s="1388"/>
      <c r="I63" s="1388"/>
      <c r="J63" s="1388"/>
      <c r="K63" s="1388"/>
      <c r="L63" s="1388"/>
      <c r="M63" s="1388"/>
      <c r="N63" s="197"/>
      <c r="O63" s="197"/>
      <c r="P63" s="197"/>
      <c r="Q63" s="197"/>
    </row>
    <row r="64" spans="1:23" ht="19.5" customHeight="1">
      <c r="A64" s="1388" t="s">
        <v>1245</v>
      </c>
      <c r="B64" s="1388"/>
      <c r="C64" s="1388"/>
      <c r="D64" s="1388"/>
      <c r="E64" s="1388"/>
      <c r="F64" s="1388"/>
      <c r="G64" s="1388"/>
      <c r="H64" s="1388"/>
      <c r="I64" s="1388"/>
      <c r="J64" s="1388"/>
      <c r="K64" s="1388"/>
      <c r="L64" s="1388"/>
      <c r="M64" s="1388"/>
      <c r="N64" s="197"/>
      <c r="O64" s="197"/>
      <c r="P64" s="197"/>
      <c r="Q64" s="197"/>
    </row>
    <row r="65" spans="1:21" ht="19.5" customHeight="1">
      <c r="A65" s="198" t="s">
        <v>1244</v>
      </c>
      <c r="B65" s="198"/>
      <c r="C65" s="198"/>
      <c r="F65" s="198"/>
      <c r="G65" s="198"/>
      <c r="H65" s="198"/>
      <c r="I65" s="198"/>
      <c r="J65" s="198"/>
      <c r="K65" s="198"/>
      <c r="L65" s="198"/>
      <c r="M65" s="198"/>
      <c r="N65" s="198"/>
      <c r="O65" s="197"/>
      <c r="P65" s="197"/>
      <c r="Q65" s="197"/>
      <c r="R65" s="197"/>
    </row>
    <row r="66" spans="1:21" s="193" customFormat="1" ht="19.5" customHeight="1">
      <c r="A66" s="193" t="s">
        <v>1243</v>
      </c>
      <c r="B66" s="196"/>
      <c r="C66" s="196"/>
      <c r="D66" s="255"/>
      <c r="E66" s="255"/>
      <c r="F66" s="194"/>
      <c r="G66" s="194"/>
      <c r="H66" s="194"/>
      <c r="I66" s="194"/>
      <c r="J66" s="194"/>
      <c r="K66" s="194"/>
      <c r="L66" s="194"/>
      <c r="M66" s="194"/>
      <c r="N66" s="195"/>
      <c r="O66" s="194"/>
      <c r="P66" s="194"/>
      <c r="Q66" s="194"/>
      <c r="R66" s="194"/>
      <c r="S66" s="194"/>
      <c r="T66" s="194"/>
      <c r="U66" s="194"/>
    </row>
    <row r="67" spans="1:21" s="193" customFormat="1" ht="19.5" customHeight="1">
      <c r="A67" s="193" t="s">
        <v>1255</v>
      </c>
      <c r="B67" s="196"/>
      <c r="C67" s="196"/>
      <c r="D67" s="255"/>
      <c r="E67" s="255"/>
      <c r="F67" s="194"/>
      <c r="G67" s="194"/>
      <c r="H67" s="194"/>
      <c r="I67" s="194"/>
      <c r="J67" s="194"/>
      <c r="K67" s="194"/>
      <c r="L67" s="194"/>
      <c r="M67" s="194"/>
      <c r="N67" s="195"/>
      <c r="O67" s="194"/>
      <c r="P67" s="194"/>
      <c r="Q67" s="194"/>
      <c r="R67" s="194"/>
      <c r="S67" s="194"/>
      <c r="T67" s="194"/>
      <c r="U67" s="194"/>
    </row>
    <row r="68" spans="1:21" ht="19.5" customHeight="1">
      <c r="A68" s="1379" t="s">
        <v>1215</v>
      </c>
      <c r="B68" s="1379"/>
      <c r="C68" s="1379"/>
      <c r="D68" s="1379"/>
    </row>
  </sheetData>
  <mergeCells count="44">
    <mergeCell ref="A68:D68"/>
    <mergeCell ref="A62:M62"/>
    <mergeCell ref="A63:M63"/>
    <mergeCell ref="A64:M64"/>
    <mergeCell ref="A42:B43"/>
    <mergeCell ref="A45:B46"/>
    <mergeCell ref="A58:K58"/>
    <mergeCell ref="A59:M59"/>
    <mergeCell ref="A60:M60"/>
    <mergeCell ref="A61:M61"/>
    <mergeCell ref="A1:Q1"/>
    <mergeCell ref="C30:C31"/>
    <mergeCell ref="C24:C25"/>
    <mergeCell ref="A30:B31"/>
    <mergeCell ref="G3:G4"/>
    <mergeCell ref="L21:L55"/>
    <mergeCell ref="A12:C13"/>
    <mergeCell ref="A15:C16"/>
    <mergeCell ref="A18:C19"/>
    <mergeCell ref="C51:C52"/>
    <mergeCell ref="A51:B52"/>
    <mergeCell ref="A54:B55"/>
    <mergeCell ref="C54:C55"/>
    <mergeCell ref="A48:B49"/>
    <mergeCell ref="C48:C49"/>
    <mergeCell ref="C42:C43"/>
    <mergeCell ref="O3:Q3"/>
    <mergeCell ref="C39:C40"/>
    <mergeCell ref="L9:L19"/>
    <mergeCell ref="A36:B37"/>
    <mergeCell ref="A24:B25"/>
    <mergeCell ref="C36:C37"/>
    <mergeCell ref="A27:B28"/>
    <mergeCell ref="C27:C28"/>
    <mergeCell ref="A33:B34"/>
    <mergeCell ref="A3:F4"/>
    <mergeCell ref="C33:C34"/>
    <mergeCell ref="A21:B22"/>
    <mergeCell ref="C21:C22"/>
    <mergeCell ref="A6:C7"/>
    <mergeCell ref="A9:C10"/>
    <mergeCell ref="A39:B40"/>
    <mergeCell ref="H3:N3"/>
    <mergeCell ref="C45:C46"/>
  </mergeCells>
  <phoneticPr fontId="6"/>
  <printOptions horizontalCentered="1"/>
  <pageMargins left="0.31496062992125984" right="0.31496062992125984" top="0.35433070866141736" bottom="0.35433070866141736" header="0.31496062992125984" footer="0.31496062992125984"/>
  <pageSetup paperSize="9" scale="56" orientation="portrait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view="pageBreakPreview" zoomScaleNormal="100" zoomScaleSheetLayoutView="100" workbookViewId="0">
      <selection activeCell="A24" sqref="A21:M55"/>
    </sheetView>
  </sheetViews>
  <sheetFormatPr defaultRowHeight="13.5"/>
  <cols>
    <col min="1" max="1" width="4.625" style="4" customWidth="1"/>
    <col min="2" max="2" width="4" style="4" bestFit="1" customWidth="1"/>
    <col min="3" max="3" width="4.625" style="4" customWidth="1"/>
    <col min="4" max="4" width="13.625" style="4" customWidth="1"/>
    <col min="5" max="6" width="14.125" style="4" customWidth="1"/>
    <col min="7" max="11" width="13.625" style="4" customWidth="1"/>
    <col min="12" max="16384" width="9" style="4"/>
  </cols>
  <sheetData>
    <row r="1" spans="1:12" s="1" customFormat="1" ht="27" customHeight="1">
      <c r="A1" s="1424" t="s">
        <v>0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</row>
    <row r="2" spans="1:12" ht="20.100000000000001" customHeight="1" thickBot="1">
      <c r="A2" s="2" t="s">
        <v>1</v>
      </c>
      <c r="B2" s="2"/>
      <c r="C2" s="2"/>
      <c r="D2" s="3"/>
      <c r="E2" s="3"/>
      <c r="F2" s="3"/>
      <c r="G2" s="3"/>
      <c r="H2" s="3"/>
      <c r="I2" s="3"/>
      <c r="J2" s="3"/>
      <c r="K2" s="3"/>
    </row>
    <row r="3" spans="1:12" ht="39.950000000000003" customHeight="1">
      <c r="A3" s="1425" t="s">
        <v>2</v>
      </c>
      <c r="B3" s="1426"/>
      <c r="C3" s="1426"/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</row>
    <row r="4" spans="1:12" ht="20.100000000000001" customHeight="1">
      <c r="A4" s="1423" t="s">
        <v>11</v>
      </c>
      <c r="B4" s="1423"/>
      <c r="C4" s="1427"/>
      <c r="D4" s="8">
        <v>31016</v>
      </c>
      <c r="E4" s="9">
        <v>16113</v>
      </c>
      <c r="F4" s="9">
        <v>5394</v>
      </c>
      <c r="G4" s="9">
        <v>2810</v>
      </c>
      <c r="H4" s="9">
        <v>3699</v>
      </c>
      <c r="I4" s="9">
        <v>1359</v>
      </c>
      <c r="J4" s="9">
        <v>917</v>
      </c>
      <c r="K4" s="9">
        <v>724</v>
      </c>
    </row>
    <row r="5" spans="1:12" ht="20.100000000000001" customHeight="1">
      <c r="A5" s="1428" t="s">
        <v>12</v>
      </c>
      <c r="B5" s="1428"/>
      <c r="C5" s="1429"/>
      <c r="D5" s="8">
        <v>9988</v>
      </c>
      <c r="E5" s="9">
        <v>2991</v>
      </c>
      <c r="F5" s="9">
        <v>2192</v>
      </c>
      <c r="G5" s="9">
        <v>1168</v>
      </c>
      <c r="H5" s="9">
        <v>2169</v>
      </c>
      <c r="I5" s="9">
        <v>268</v>
      </c>
      <c r="J5" s="9">
        <v>603</v>
      </c>
      <c r="K5" s="9">
        <v>597</v>
      </c>
    </row>
    <row r="6" spans="1:12" s="1" customFormat="1" ht="20.100000000000001" customHeight="1">
      <c r="A6" s="1428" t="s">
        <v>13</v>
      </c>
      <c r="B6" s="1428"/>
      <c r="C6" s="1429"/>
      <c r="D6" s="8">
        <v>15684</v>
      </c>
      <c r="E6" s="9">
        <v>5515</v>
      </c>
      <c r="F6" s="9">
        <v>2041</v>
      </c>
      <c r="G6" s="9">
        <v>2522</v>
      </c>
      <c r="H6" s="9">
        <v>2183</v>
      </c>
      <c r="I6" s="9">
        <v>1293</v>
      </c>
      <c r="J6" s="9">
        <v>1093</v>
      </c>
      <c r="K6" s="9">
        <v>1037</v>
      </c>
    </row>
    <row r="7" spans="1:12" s="1" customFormat="1" ht="20.100000000000001" customHeight="1">
      <c r="A7" s="1428" t="s">
        <v>14</v>
      </c>
      <c r="B7" s="1428"/>
      <c r="C7" s="1429"/>
      <c r="D7" s="8">
        <v>25071</v>
      </c>
      <c r="E7" s="11">
        <v>9453</v>
      </c>
      <c r="F7" s="11">
        <v>3600</v>
      </c>
      <c r="G7" s="11">
        <v>4915</v>
      </c>
      <c r="H7" s="11">
        <v>3271</v>
      </c>
      <c r="I7" s="11">
        <v>1045</v>
      </c>
      <c r="J7" s="11">
        <v>1548</v>
      </c>
      <c r="K7" s="11">
        <v>1239</v>
      </c>
    </row>
    <row r="8" spans="1:12" ht="20.100000000000001" customHeight="1">
      <c r="A8" s="1421" t="s">
        <v>15</v>
      </c>
      <c r="B8" s="1421"/>
      <c r="C8" s="1422"/>
      <c r="D8" s="428">
        <v>53334</v>
      </c>
      <c r="E8" s="429">
        <v>28024</v>
      </c>
      <c r="F8" s="429">
        <v>3262</v>
      </c>
      <c r="G8" s="429">
        <v>9953</v>
      </c>
      <c r="H8" s="429">
        <v>9340</v>
      </c>
      <c r="I8" s="429">
        <v>774</v>
      </c>
      <c r="J8" s="429">
        <v>1094</v>
      </c>
      <c r="K8" s="429">
        <v>887</v>
      </c>
    </row>
    <row r="9" spans="1:12" ht="15.75" customHeight="1">
      <c r="B9" s="13"/>
      <c r="C9" s="13"/>
      <c r="D9" s="430"/>
      <c r="E9" s="431"/>
      <c r="F9" s="431"/>
      <c r="G9" s="431"/>
      <c r="H9" s="431"/>
      <c r="I9" s="431"/>
      <c r="J9" s="431"/>
    </row>
    <row r="10" spans="1:12" ht="20.100000000000001" customHeight="1">
      <c r="A10" s="1423" t="s">
        <v>16</v>
      </c>
      <c r="B10" s="1423"/>
      <c r="C10" s="14" t="s">
        <v>17</v>
      </c>
      <c r="D10" s="432">
        <v>1722</v>
      </c>
      <c r="E10" s="433">
        <v>822</v>
      </c>
      <c r="F10" s="433">
        <v>110</v>
      </c>
      <c r="G10" s="434">
        <v>323</v>
      </c>
      <c r="H10" s="434">
        <v>209</v>
      </c>
      <c r="I10" s="433">
        <v>46</v>
      </c>
      <c r="J10" s="434">
        <v>131</v>
      </c>
      <c r="K10" s="433">
        <v>81</v>
      </c>
      <c r="L10" s="15"/>
    </row>
    <row r="11" spans="1:12" ht="20.100000000000001" customHeight="1">
      <c r="A11" s="1"/>
      <c r="B11" s="1"/>
      <c r="C11" s="14" t="s">
        <v>15</v>
      </c>
      <c r="D11" s="432">
        <v>1646</v>
      </c>
      <c r="E11" s="433">
        <v>730</v>
      </c>
      <c r="F11" s="433">
        <v>190</v>
      </c>
      <c r="G11" s="435">
        <v>400</v>
      </c>
      <c r="H11" s="435">
        <v>194</v>
      </c>
      <c r="I11" s="433">
        <v>6</v>
      </c>
      <c r="J11" s="434">
        <v>65</v>
      </c>
      <c r="K11" s="433">
        <v>61</v>
      </c>
      <c r="L11" s="15"/>
    </row>
    <row r="12" spans="1:12" ht="20.100000000000001" customHeight="1">
      <c r="C12" s="14" t="s">
        <v>18</v>
      </c>
      <c r="D12" s="432">
        <v>3046</v>
      </c>
      <c r="E12" s="433">
        <v>1910</v>
      </c>
      <c r="F12" s="436">
        <v>240</v>
      </c>
      <c r="G12" s="435">
        <v>414</v>
      </c>
      <c r="H12" s="435">
        <v>184</v>
      </c>
      <c r="I12" s="436">
        <v>86</v>
      </c>
      <c r="J12" s="435">
        <v>131</v>
      </c>
      <c r="K12" s="436">
        <v>81</v>
      </c>
      <c r="L12" s="15"/>
    </row>
    <row r="13" spans="1:12" ht="20.100000000000001" customHeight="1">
      <c r="C13" s="14" t="s">
        <v>19</v>
      </c>
      <c r="D13" s="432">
        <v>2319</v>
      </c>
      <c r="E13" s="436">
        <v>1097</v>
      </c>
      <c r="F13" s="435">
        <v>162</v>
      </c>
      <c r="G13" s="435">
        <v>334</v>
      </c>
      <c r="H13" s="435">
        <v>509</v>
      </c>
      <c r="I13" s="435">
        <v>74</v>
      </c>
      <c r="J13" s="435">
        <v>79</v>
      </c>
      <c r="K13" s="436">
        <v>64</v>
      </c>
      <c r="L13" s="15"/>
    </row>
    <row r="14" spans="1:12" ht="20.100000000000001" customHeight="1">
      <c r="C14" s="14" t="s">
        <v>20</v>
      </c>
      <c r="D14" s="432">
        <v>2230</v>
      </c>
      <c r="E14" s="436">
        <v>562</v>
      </c>
      <c r="F14" s="435">
        <v>468</v>
      </c>
      <c r="G14" s="435">
        <v>431</v>
      </c>
      <c r="H14" s="435">
        <v>384</v>
      </c>
      <c r="I14" s="435">
        <v>168</v>
      </c>
      <c r="J14" s="435">
        <v>112</v>
      </c>
      <c r="K14" s="436">
        <v>105</v>
      </c>
      <c r="L14" s="15"/>
    </row>
    <row r="15" spans="1:12" ht="20.100000000000001" customHeight="1">
      <c r="C15" s="14" t="s">
        <v>21</v>
      </c>
      <c r="D15" s="432">
        <v>3757</v>
      </c>
      <c r="E15" s="436">
        <v>2050</v>
      </c>
      <c r="F15" s="435">
        <v>486</v>
      </c>
      <c r="G15" s="435">
        <v>459</v>
      </c>
      <c r="H15" s="435">
        <v>510</v>
      </c>
      <c r="I15" s="435">
        <v>57</v>
      </c>
      <c r="J15" s="435">
        <v>104</v>
      </c>
      <c r="K15" s="436">
        <v>91</v>
      </c>
      <c r="L15" s="15"/>
    </row>
    <row r="16" spans="1:12" ht="20.100000000000001" customHeight="1">
      <c r="C16" s="14">
        <v>10</v>
      </c>
      <c r="D16" s="432">
        <v>2225</v>
      </c>
      <c r="E16" s="436">
        <v>1145</v>
      </c>
      <c r="F16" s="435">
        <v>292</v>
      </c>
      <c r="G16" s="435">
        <v>339</v>
      </c>
      <c r="H16" s="435">
        <v>234</v>
      </c>
      <c r="I16" s="435">
        <v>88</v>
      </c>
      <c r="J16" s="435">
        <v>66</v>
      </c>
      <c r="K16" s="436">
        <v>61</v>
      </c>
      <c r="L16" s="15"/>
    </row>
    <row r="17" spans="1:19" ht="20.100000000000001" customHeight="1">
      <c r="C17" s="14">
        <v>11</v>
      </c>
      <c r="D17" s="432">
        <v>2460</v>
      </c>
      <c r="E17" s="436">
        <v>1233</v>
      </c>
      <c r="F17" s="435">
        <v>285</v>
      </c>
      <c r="G17" s="435">
        <v>350</v>
      </c>
      <c r="H17" s="435">
        <v>387</v>
      </c>
      <c r="I17" s="435">
        <v>64</v>
      </c>
      <c r="J17" s="435">
        <v>71</v>
      </c>
      <c r="K17" s="436">
        <v>70</v>
      </c>
      <c r="L17" s="15"/>
    </row>
    <row r="18" spans="1:19" ht="20.100000000000001" customHeight="1">
      <c r="C18" s="14">
        <v>12</v>
      </c>
      <c r="D18" s="432">
        <v>2564</v>
      </c>
      <c r="E18" s="436">
        <v>1448</v>
      </c>
      <c r="F18" s="436">
        <v>284</v>
      </c>
      <c r="G18" s="436">
        <v>270</v>
      </c>
      <c r="H18" s="436">
        <v>309</v>
      </c>
      <c r="I18" s="436">
        <v>131</v>
      </c>
      <c r="J18" s="436">
        <v>61</v>
      </c>
      <c r="K18" s="436">
        <v>61</v>
      </c>
      <c r="L18" s="15"/>
    </row>
    <row r="19" spans="1:19" ht="20.100000000000001" customHeight="1">
      <c r="A19" s="1423" t="s">
        <v>22</v>
      </c>
      <c r="B19" s="1423"/>
      <c r="C19" s="14" t="s">
        <v>23</v>
      </c>
      <c r="D19" s="432">
        <v>643</v>
      </c>
      <c r="E19" s="433">
        <v>70</v>
      </c>
      <c r="F19" s="436">
        <v>84</v>
      </c>
      <c r="G19" s="436">
        <v>227</v>
      </c>
      <c r="H19" s="436">
        <v>116</v>
      </c>
      <c r="I19" s="436">
        <v>8</v>
      </c>
      <c r="J19" s="436">
        <v>69</v>
      </c>
      <c r="K19" s="436">
        <v>69</v>
      </c>
      <c r="L19" s="15"/>
    </row>
    <row r="20" spans="1:19" ht="20.100000000000001" customHeight="1">
      <c r="C20" s="14" t="s">
        <v>12</v>
      </c>
      <c r="D20" s="432">
        <v>1770</v>
      </c>
      <c r="E20" s="436">
        <v>800</v>
      </c>
      <c r="F20" s="436">
        <v>262</v>
      </c>
      <c r="G20" s="436">
        <v>310</v>
      </c>
      <c r="H20" s="436">
        <v>220</v>
      </c>
      <c r="I20" s="436">
        <v>19</v>
      </c>
      <c r="J20" s="436">
        <v>93</v>
      </c>
      <c r="K20" s="436">
        <v>66</v>
      </c>
      <c r="L20" s="15"/>
    </row>
    <row r="21" spans="1:19" ht="20.100000000000001" customHeight="1" thickBot="1">
      <c r="A21" s="16"/>
      <c r="B21" s="16"/>
      <c r="C21" s="17" t="s">
        <v>13</v>
      </c>
      <c r="D21" s="437">
        <v>28952</v>
      </c>
      <c r="E21" s="438">
        <v>16157</v>
      </c>
      <c r="F21" s="439">
        <v>399</v>
      </c>
      <c r="G21" s="439">
        <v>6096</v>
      </c>
      <c r="H21" s="439">
        <v>6084</v>
      </c>
      <c r="I21" s="436">
        <v>27</v>
      </c>
      <c r="J21" s="439">
        <v>112</v>
      </c>
      <c r="K21" s="439">
        <v>77</v>
      </c>
      <c r="L21" s="15"/>
    </row>
    <row r="22" spans="1:19" s="1" customFormat="1" ht="9.9499999999999993" customHeight="1">
      <c r="D22" s="9"/>
      <c r="E22" s="9"/>
      <c r="F22" s="9"/>
      <c r="G22" s="9"/>
      <c r="H22" s="9"/>
      <c r="I22" s="18"/>
      <c r="J22" s="9"/>
      <c r="K22" s="9"/>
      <c r="L22" s="9"/>
    </row>
    <row r="23" spans="1:19" s="1" customFormat="1" ht="20.100000000000001" customHeight="1">
      <c r="A23" s="1" t="s">
        <v>24</v>
      </c>
      <c r="D23" s="9"/>
      <c r="E23" s="9"/>
      <c r="F23" s="9"/>
      <c r="G23" s="9"/>
      <c r="H23" s="9"/>
      <c r="I23" s="11"/>
      <c r="J23" s="9"/>
      <c r="K23" s="9"/>
      <c r="L23" s="9"/>
    </row>
    <row r="24" spans="1:19" s="19" customFormat="1" ht="20.100000000000001" customHeight="1">
      <c r="A24" s="19" t="s">
        <v>25</v>
      </c>
      <c r="B24" s="20"/>
      <c r="C24" s="20"/>
      <c r="D24" s="11"/>
      <c r="E24" s="11"/>
      <c r="F24" s="11"/>
      <c r="G24" s="11"/>
      <c r="H24" s="11"/>
      <c r="I24" s="11"/>
      <c r="J24" s="11"/>
      <c r="K24" s="11"/>
      <c r="L24" s="21"/>
      <c r="M24" s="11"/>
      <c r="N24" s="11"/>
      <c r="O24" s="11"/>
      <c r="P24" s="11"/>
      <c r="Q24" s="11"/>
      <c r="R24" s="11"/>
      <c r="S24" s="11"/>
    </row>
    <row r="25" spans="1:19" s="1" customFormat="1" ht="20.100000000000001" customHeight="1">
      <c r="A25" s="1" t="s">
        <v>26</v>
      </c>
    </row>
  </sheetData>
  <mergeCells count="9">
    <mergeCell ref="A8:C8"/>
    <mergeCell ref="A10:B10"/>
    <mergeCell ref="A19:B19"/>
    <mergeCell ref="A1:K1"/>
    <mergeCell ref="A3:C3"/>
    <mergeCell ref="A4:C4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"/>
  <sheetViews>
    <sheetView view="pageBreakPreview" zoomScaleNormal="100" zoomScaleSheetLayoutView="100" workbookViewId="0">
      <selection activeCell="A24" sqref="A21:M55"/>
    </sheetView>
  </sheetViews>
  <sheetFormatPr defaultRowHeight="13.5"/>
  <cols>
    <col min="1" max="1" width="4.625" style="22" customWidth="1"/>
    <col min="2" max="2" width="4" style="22" bestFit="1" customWidth="1"/>
    <col min="3" max="3" width="4.625" style="22" customWidth="1"/>
    <col min="4" max="4" width="9" style="22"/>
    <col min="5" max="5" width="9.875" style="22" bestFit="1" customWidth="1"/>
    <col min="6" max="14" width="9" style="22"/>
    <col min="15" max="15" width="10" style="22" customWidth="1"/>
    <col min="16" max="18" width="3.75" style="22" customWidth="1"/>
    <col min="19" max="16384" width="9" style="22"/>
  </cols>
  <sheetData>
    <row r="1" spans="1:19" ht="27" customHeight="1">
      <c r="A1" s="1319" t="s">
        <v>1339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  <c r="L1" s="1319"/>
      <c r="M1" s="1319"/>
      <c r="N1" s="1319"/>
      <c r="O1" s="1319"/>
    </row>
    <row r="2" spans="1:19" ht="20.100000000000001" customHeight="1" thickBot="1">
      <c r="A2" s="1430"/>
      <c r="B2" s="1430"/>
      <c r="C2" s="1430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9" ht="20.100000000000001" customHeight="1">
      <c r="A3" s="1326" t="s">
        <v>1338</v>
      </c>
      <c r="B3" s="1326"/>
      <c r="C3" s="1327"/>
      <c r="D3" s="1431" t="s">
        <v>1337</v>
      </c>
      <c r="E3" s="1432"/>
      <c r="F3" s="1431" t="s">
        <v>1336</v>
      </c>
      <c r="G3" s="1432"/>
      <c r="H3" s="1431" t="s">
        <v>1335</v>
      </c>
      <c r="I3" s="1432"/>
      <c r="J3" s="1431" t="s">
        <v>1334</v>
      </c>
      <c r="K3" s="1432"/>
      <c r="L3" s="1431" t="s">
        <v>1333</v>
      </c>
      <c r="M3" s="1432"/>
      <c r="N3" s="1431" t="s">
        <v>1332</v>
      </c>
      <c r="O3" s="1433"/>
    </row>
    <row r="4" spans="1:19" ht="20.100000000000001" customHeight="1">
      <c r="A4" s="1330"/>
      <c r="B4" s="1330"/>
      <c r="C4" s="1331"/>
      <c r="D4" s="379" t="s">
        <v>1331</v>
      </c>
      <c r="E4" s="379" t="s">
        <v>1330</v>
      </c>
      <c r="F4" s="379" t="s">
        <v>1331</v>
      </c>
      <c r="G4" s="379" t="s">
        <v>1330</v>
      </c>
      <c r="H4" s="379" t="s">
        <v>1331</v>
      </c>
      <c r="I4" s="379" t="s">
        <v>1330</v>
      </c>
      <c r="J4" s="379" t="s">
        <v>1331</v>
      </c>
      <c r="K4" s="379" t="s">
        <v>1330</v>
      </c>
      <c r="L4" s="379" t="s">
        <v>1331</v>
      </c>
      <c r="M4" s="379" t="s">
        <v>1330</v>
      </c>
      <c r="N4" s="379" t="s">
        <v>1331</v>
      </c>
      <c r="O4" s="378" t="s">
        <v>1330</v>
      </c>
      <c r="P4" s="161"/>
      <c r="Q4" s="161"/>
    </row>
    <row r="5" spans="1:19" ht="20.100000000000001" customHeight="1">
      <c r="A5" s="377"/>
      <c r="B5" s="377"/>
      <c r="C5" s="377"/>
      <c r="D5" s="376" t="s">
        <v>1329</v>
      </c>
      <c r="E5" s="375" t="s">
        <v>1328</v>
      </c>
      <c r="F5" s="375" t="s">
        <v>1329</v>
      </c>
      <c r="G5" s="375" t="s">
        <v>1328</v>
      </c>
      <c r="H5" s="375" t="s">
        <v>1329</v>
      </c>
      <c r="I5" s="375" t="s">
        <v>1328</v>
      </c>
      <c r="J5" s="375" t="s">
        <v>1329</v>
      </c>
      <c r="K5" s="375" t="s">
        <v>1328</v>
      </c>
      <c r="L5" s="375" t="s">
        <v>1329</v>
      </c>
      <c r="M5" s="375" t="s">
        <v>1328</v>
      </c>
      <c r="N5" s="375" t="s">
        <v>1329</v>
      </c>
      <c r="O5" s="375" t="s">
        <v>1328</v>
      </c>
    </row>
    <row r="6" spans="1:19" ht="20.100000000000001" customHeight="1">
      <c r="A6" s="1333" t="s">
        <v>1327</v>
      </c>
      <c r="B6" s="1333"/>
      <c r="C6" s="1329"/>
      <c r="D6" s="408">
        <v>884</v>
      </c>
      <c r="E6" s="409">
        <v>24777</v>
      </c>
      <c r="F6" s="409">
        <v>165</v>
      </c>
      <c r="G6" s="409">
        <v>4336</v>
      </c>
      <c r="H6" s="409">
        <v>130</v>
      </c>
      <c r="I6" s="409">
        <v>3000</v>
      </c>
      <c r="J6" s="409">
        <v>234</v>
      </c>
      <c r="K6" s="409">
        <v>5536</v>
      </c>
      <c r="L6" s="409">
        <v>299</v>
      </c>
      <c r="M6" s="409">
        <v>7287</v>
      </c>
      <c r="N6" s="409">
        <v>56</v>
      </c>
      <c r="O6" s="409">
        <v>4618</v>
      </c>
      <c r="P6" s="369"/>
    </row>
    <row r="7" spans="1:19" ht="20.100000000000001" customHeight="1">
      <c r="A7" s="1333">
        <v>30</v>
      </c>
      <c r="B7" s="1333"/>
      <c r="C7" s="1329"/>
      <c r="D7" s="408">
        <v>907</v>
      </c>
      <c r="E7" s="409">
        <v>35484</v>
      </c>
      <c r="F7" s="409">
        <v>194</v>
      </c>
      <c r="G7" s="409">
        <v>6141</v>
      </c>
      <c r="H7" s="409">
        <v>123</v>
      </c>
      <c r="I7" s="409">
        <v>5384</v>
      </c>
      <c r="J7" s="409">
        <v>213</v>
      </c>
      <c r="K7" s="409">
        <v>7382</v>
      </c>
      <c r="L7" s="409">
        <v>311</v>
      </c>
      <c r="M7" s="409">
        <v>9627</v>
      </c>
      <c r="N7" s="409">
        <v>66</v>
      </c>
      <c r="O7" s="409">
        <v>6950</v>
      </c>
      <c r="P7" s="369"/>
    </row>
    <row r="8" spans="1:19" s="24" customFormat="1" ht="20.100000000000001" customHeight="1">
      <c r="A8" s="1333" t="s">
        <v>11</v>
      </c>
      <c r="B8" s="1333"/>
      <c r="C8" s="1329"/>
      <c r="D8" s="408">
        <v>854</v>
      </c>
      <c r="E8" s="409">
        <v>31724</v>
      </c>
      <c r="F8" s="409">
        <v>192</v>
      </c>
      <c r="G8" s="409">
        <v>5537</v>
      </c>
      <c r="H8" s="409">
        <v>99</v>
      </c>
      <c r="I8" s="409">
        <v>4321</v>
      </c>
      <c r="J8" s="409">
        <v>191</v>
      </c>
      <c r="K8" s="409">
        <v>6271</v>
      </c>
      <c r="L8" s="409">
        <v>299</v>
      </c>
      <c r="M8" s="409">
        <v>8421</v>
      </c>
      <c r="N8" s="409">
        <v>73</v>
      </c>
      <c r="O8" s="409">
        <v>7174</v>
      </c>
      <c r="P8" s="372"/>
    </row>
    <row r="9" spans="1:19" s="24" customFormat="1" ht="20.100000000000001" customHeight="1">
      <c r="A9" s="1315" t="s">
        <v>12</v>
      </c>
      <c r="B9" s="1315"/>
      <c r="C9" s="1316"/>
      <c r="D9" s="374">
        <v>548</v>
      </c>
      <c r="E9" s="373">
        <v>16087</v>
      </c>
      <c r="F9" s="373">
        <v>80</v>
      </c>
      <c r="G9" s="373">
        <v>2031</v>
      </c>
      <c r="H9" s="373">
        <v>80</v>
      </c>
      <c r="I9" s="373">
        <v>2535</v>
      </c>
      <c r="J9" s="373">
        <v>156</v>
      </c>
      <c r="K9" s="373">
        <v>3908</v>
      </c>
      <c r="L9" s="373">
        <v>173</v>
      </c>
      <c r="M9" s="373">
        <v>4563</v>
      </c>
      <c r="N9" s="373">
        <v>59</v>
      </c>
      <c r="O9" s="373">
        <v>3050</v>
      </c>
      <c r="P9" s="372"/>
    </row>
    <row r="10" spans="1:19" ht="20.100000000000001" customHeight="1">
      <c r="A10" s="1315" t="s">
        <v>13</v>
      </c>
      <c r="B10" s="1315"/>
      <c r="C10" s="1316"/>
      <c r="D10" s="408">
        <v>648</v>
      </c>
      <c r="E10" s="409">
        <v>12815</v>
      </c>
      <c r="F10" s="410">
        <v>98</v>
      </c>
      <c r="G10" s="410">
        <v>1431</v>
      </c>
      <c r="H10" s="410">
        <v>76</v>
      </c>
      <c r="I10" s="410">
        <v>1327</v>
      </c>
      <c r="J10" s="410">
        <v>192</v>
      </c>
      <c r="K10" s="410">
        <v>3167</v>
      </c>
      <c r="L10" s="410">
        <v>222</v>
      </c>
      <c r="M10" s="410">
        <v>4534</v>
      </c>
      <c r="N10" s="410">
        <v>60</v>
      </c>
      <c r="O10" s="410">
        <v>2356</v>
      </c>
      <c r="P10" s="369"/>
    </row>
    <row r="11" spans="1:19" ht="5.0999999999999996" customHeight="1" thickBot="1">
      <c r="A11" s="84"/>
      <c r="B11" s="87"/>
      <c r="C11" s="87"/>
      <c r="D11" s="371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69"/>
      <c r="Q11" s="369"/>
      <c r="R11" s="369"/>
    </row>
    <row r="12" spans="1:19" s="38" customFormat="1" ht="9.9499999999999993" customHeight="1">
      <c r="A12" s="22"/>
      <c r="B12" s="22"/>
      <c r="C12" s="22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367"/>
      <c r="Q12" s="367"/>
      <c r="R12" s="367"/>
      <c r="S12" s="367"/>
    </row>
    <row r="13" spans="1:19" ht="20.100000000000001" customHeight="1">
      <c r="A13" s="38" t="s">
        <v>1264</v>
      </c>
      <c r="B13" s="58"/>
      <c r="C13" s="58"/>
      <c r="D13" s="367"/>
      <c r="E13" s="367"/>
      <c r="F13" s="367"/>
      <c r="G13" s="367"/>
      <c r="H13" s="367"/>
      <c r="I13" s="367"/>
      <c r="J13" s="367"/>
      <c r="K13" s="367"/>
      <c r="L13" s="368"/>
      <c r="M13" s="367"/>
      <c r="N13" s="367"/>
      <c r="O13" s="367"/>
    </row>
    <row r="14" spans="1:19" ht="20.100000000000001" customHeight="1">
      <c r="A14" s="38" t="s">
        <v>1326</v>
      </c>
      <c r="B14" s="58"/>
      <c r="C14" s="58"/>
      <c r="D14" s="367"/>
      <c r="E14" s="367"/>
      <c r="F14" s="367"/>
      <c r="G14" s="367"/>
      <c r="H14" s="367"/>
      <c r="I14" s="367"/>
      <c r="J14" s="367"/>
      <c r="K14" s="367"/>
      <c r="L14" s="368"/>
      <c r="M14" s="367"/>
      <c r="N14" s="367"/>
      <c r="O14" s="367"/>
    </row>
    <row r="15" spans="1:19" ht="20.100000000000001" customHeight="1">
      <c r="A15" s="76" t="s">
        <v>1356</v>
      </c>
      <c r="B15" s="76"/>
      <c r="C15" s="76"/>
      <c r="D15" s="76"/>
      <c r="E15" s="76"/>
      <c r="F15" s="76"/>
      <c r="G15" s="76"/>
      <c r="H15" s="76"/>
    </row>
  </sheetData>
  <mergeCells count="14">
    <mergeCell ref="A3:C4"/>
    <mergeCell ref="A2:C2"/>
    <mergeCell ref="A1:O1"/>
    <mergeCell ref="D3:E3"/>
    <mergeCell ref="F3:G3"/>
    <mergeCell ref="H3:I3"/>
    <mergeCell ref="J3:K3"/>
    <mergeCell ref="L3:M3"/>
    <mergeCell ref="N3:O3"/>
    <mergeCell ref="A6:C6"/>
    <mergeCell ref="A8:C8"/>
    <mergeCell ref="A7:C7"/>
    <mergeCell ref="A9:C9"/>
    <mergeCell ref="A10:C1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="110" zoomScaleNormal="100" zoomScaleSheetLayoutView="110" workbookViewId="0">
      <selection sqref="A1:XFD1048576"/>
    </sheetView>
  </sheetViews>
  <sheetFormatPr defaultRowHeight="13.5"/>
  <cols>
    <col min="1" max="1" width="4.625" style="1" customWidth="1"/>
    <col min="2" max="2" width="4" style="1" bestFit="1" customWidth="1"/>
    <col min="3" max="3" width="4.625" style="1" customWidth="1"/>
    <col min="4" max="4" width="14.375" style="1" customWidth="1"/>
    <col min="5" max="5" width="12.625" style="1" customWidth="1"/>
    <col min="6" max="13" width="11.625" style="1" customWidth="1"/>
    <col min="14" max="16384" width="9" style="1"/>
  </cols>
  <sheetData>
    <row r="1" spans="1:15" ht="27" customHeight="1">
      <c r="A1" s="1424" t="s">
        <v>1312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</row>
    <row r="2" spans="1:15" ht="20.100000000000001" customHeight="1" thickBot="1">
      <c r="A2" s="1435" t="s">
        <v>1296</v>
      </c>
      <c r="B2" s="1435"/>
      <c r="C2" s="1435"/>
      <c r="D2" s="335"/>
      <c r="E2" s="335"/>
      <c r="F2" s="335"/>
      <c r="G2" s="335"/>
      <c r="H2" s="335"/>
      <c r="I2" s="335"/>
      <c r="J2" s="335"/>
    </row>
    <row r="3" spans="1:15" ht="39.950000000000003" customHeight="1">
      <c r="A3" s="1425" t="s">
        <v>2</v>
      </c>
      <c r="B3" s="1426"/>
      <c r="C3" s="1426"/>
      <c r="D3" s="351" t="s">
        <v>1311</v>
      </c>
      <c r="E3" s="350" t="s">
        <v>1310</v>
      </c>
      <c r="F3" s="5" t="s">
        <v>5</v>
      </c>
      <c r="G3" s="6" t="s">
        <v>1309</v>
      </c>
      <c r="H3" s="6" t="s">
        <v>1308</v>
      </c>
      <c r="I3" s="5" t="s">
        <v>1307</v>
      </c>
      <c r="J3" s="6" t="s">
        <v>1306</v>
      </c>
      <c r="K3" s="6" t="s">
        <v>1305</v>
      </c>
      <c r="L3" s="5" t="s">
        <v>1304</v>
      </c>
      <c r="M3" s="138" t="s">
        <v>1303</v>
      </c>
    </row>
    <row r="4" spans="1:15" ht="9.9499999999999993" customHeight="1">
      <c r="A4" s="20"/>
      <c r="B4" s="20"/>
      <c r="C4" s="349"/>
      <c r="D4" s="348"/>
      <c r="E4" s="347"/>
      <c r="F4" s="20"/>
      <c r="G4" s="346"/>
      <c r="H4" s="346"/>
      <c r="I4" s="20"/>
      <c r="J4" s="346"/>
      <c r="K4" s="346"/>
      <c r="L4" s="20"/>
      <c r="M4" s="20"/>
    </row>
    <row r="5" spans="1:15" ht="20.100000000000001" customHeight="1">
      <c r="A5" s="1423" t="s">
        <v>11</v>
      </c>
      <c r="B5" s="1423"/>
      <c r="C5" s="1427"/>
      <c r="D5" s="471">
        <v>19917</v>
      </c>
      <c r="E5" s="472">
        <v>11867</v>
      </c>
      <c r="F5" s="472">
        <v>1908</v>
      </c>
      <c r="G5" s="472">
        <v>1195</v>
      </c>
      <c r="H5" s="472">
        <v>479</v>
      </c>
      <c r="I5" s="472">
        <v>2082</v>
      </c>
      <c r="J5" s="472">
        <v>783</v>
      </c>
      <c r="K5" s="472">
        <v>167</v>
      </c>
      <c r="L5" s="472">
        <v>120</v>
      </c>
      <c r="M5" s="472">
        <v>1316</v>
      </c>
      <c r="N5" s="9"/>
    </row>
    <row r="6" spans="1:15" ht="20.100000000000001" customHeight="1">
      <c r="A6" s="1428" t="s">
        <v>12</v>
      </c>
      <c r="B6" s="1428"/>
      <c r="C6" s="1429"/>
      <c r="D6" s="471">
        <v>11009</v>
      </c>
      <c r="E6" s="472">
        <v>6852</v>
      </c>
      <c r="F6" s="472">
        <v>1056</v>
      </c>
      <c r="G6" s="472">
        <v>815</v>
      </c>
      <c r="H6" s="472">
        <v>370</v>
      </c>
      <c r="I6" s="472">
        <v>732</v>
      </c>
      <c r="J6" s="472">
        <v>490</v>
      </c>
      <c r="K6" s="472">
        <v>133</v>
      </c>
      <c r="L6" s="472">
        <v>42</v>
      </c>
      <c r="M6" s="472">
        <v>519</v>
      </c>
      <c r="N6" s="9"/>
    </row>
    <row r="7" spans="1:15" ht="20.100000000000001" customHeight="1">
      <c r="A7" s="1428" t="s">
        <v>13</v>
      </c>
      <c r="B7" s="1428"/>
      <c r="C7" s="1429"/>
      <c r="D7" s="471">
        <v>15677</v>
      </c>
      <c r="E7" s="472">
        <v>10377</v>
      </c>
      <c r="F7" s="472">
        <v>1157</v>
      </c>
      <c r="G7" s="472">
        <v>925</v>
      </c>
      <c r="H7" s="472">
        <v>363</v>
      </c>
      <c r="I7" s="472">
        <v>1653</v>
      </c>
      <c r="J7" s="472">
        <v>285</v>
      </c>
      <c r="K7" s="472">
        <v>156</v>
      </c>
      <c r="L7" s="472">
        <v>100</v>
      </c>
      <c r="M7" s="472">
        <v>661</v>
      </c>
      <c r="N7" s="9"/>
    </row>
    <row r="8" spans="1:15" ht="20.100000000000001" customHeight="1">
      <c r="A8" s="1428" t="s">
        <v>14</v>
      </c>
      <c r="B8" s="1428"/>
      <c r="C8" s="1429"/>
      <c r="D8" s="342">
        <v>21156</v>
      </c>
      <c r="E8" s="342">
        <v>15059</v>
      </c>
      <c r="F8" s="342">
        <v>1563</v>
      </c>
      <c r="G8" s="342">
        <v>1090</v>
      </c>
      <c r="H8" s="342">
        <v>376</v>
      </c>
      <c r="I8" s="342">
        <v>1932</v>
      </c>
      <c r="J8" s="342">
        <v>291</v>
      </c>
      <c r="K8" s="342">
        <v>139</v>
      </c>
      <c r="L8" s="342">
        <v>129</v>
      </c>
      <c r="M8" s="342">
        <v>577</v>
      </c>
      <c r="N8" s="9"/>
    </row>
    <row r="9" spans="1:15" ht="20.100000000000001" customHeight="1">
      <c r="A9" s="1421" t="s">
        <v>15</v>
      </c>
      <c r="B9" s="1421"/>
      <c r="C9" s="1421"/>
      <c r="D9" s="473">
        <f>SUM(E9:M9)</f>
        <v>29351</v>
      </c>
      <c r="E9" s="474">
        <f t="shared" ref="E9:M9" si="0">SUM(E11:E22)</f>
        <v>21506</v>
      </c>
      <c r="F9" s="474">
        <f t="shared" si="0"/>
        <v>1375</v>
      </c>
      <c r="G9" s="474">
        <f t="shared" si="0"/>
        <v>1014</v>
      </c>
      <c r="H9" s="474">
        <f t="shared" si="0"/>
        <v>438</v>
      </c>
      <c r="I9" s="474">
        <f t="shared" si="0"/>
        <v>3319</v>
      </c>
      <c r="J9" s="474">
        <f t="shared" si="0"/>
        <v>467</v>
      </c>
      <c r="K9" s="474">
        <f t="shared" si="0"/>
        <v>275</v>
      </c>
      <c r="L9" s="474">
        <f t="shared" si="0"/>
        <v>167</v>
      </c>
      <c r="M9" s="474">
        <f t="shared" si="0"/>
        <v>790</v>
      </c>
      <c r="N9" s="9"/>
    </row>
    <row r="10" spans="1:15" ht="20.100000000000001" customHeight="1">
      <c r="B10" s="13"/>
      <c r="C10" s="13"/>
      <c r="D10" s="343"/>
      <c r="E10" s="342"/>
      <c r="F10" s="342"/>
      <c r="G10" s="342"/>
      <c r="H10" s="342"/>
      <c r="I10" s="342"/>
      <c r="J10" s="342"/>
      <c r="K10" s="342"/>
      <c r="L10" s="342"/>
      <c r="M10" s="342"/>
      <c r="N10" s="9"/>
    </row>
    <row r="11" spans="1:15" ht="20.100000000000001" customHeight="1">
      <c r="A11" s="1423" t="s">
        <v>16</v>
      </c>
      <c r="B11" s="1423"/>
      <c r="C11" s="14" t="s">
        <v>17</v>
      </c>
      <c r="D11" s="341">
        <f t="shared" ref="D11:D22" si="1">SUM(E11:M11)</f>
        <v>3382</v>
      </c>
      <c r="E11" s="340">
        <v>1866</v>
      </c>
      <c r="F11" s="340">
        <v>362</v>
      </c>
      <c r="G11" s="340">
        <v>231</v>
      </c>
      <c r="H11" s="340">
        <v>100</v>
      </c>
      <c r="I11" s="340">
        <v>502</v>
      </c>
      <c r="J11" s="340">
        <v>139</v>
      </c>
      <c r="K11" s="340">
        <v>56</v>
      </c>
      <c r="L11" s="340">
        <v>44</v>
      </c>
      <c r="M11" s="340">
        <v>82</v>
      </c>
      <c r="N11" s="9"/>
      <c r="O11" s="337"/>
    </row>
    <row r="12" spans="1:15" ht="20.100000000000001" customHeight="1">
      <c r="C12" s="14" t="s">
        <v>15</v>
      </c>
      <c r="D12" s="341">
        <f t="shared" si="1"/>
        <v>1545</v>
      </c>
      <c r="E12" s="340">
        <v>848</v>
      </c>
      <c r="F12" s="340">
        <v>139</v>
      </c>
      <c r="G12" s="340">
        <v>91</v>
      </c>
      <c r="H12" s="340">
        <v>27</v>
      </c>
      <c r="I12" s="340">
        <v>260</v>
      </c>
      <c r="J12" s="340">
        <v>61</v>
      </c>
      <c r="K12" s="340">
        <v>12</v>
      </c>
      <c r="L12" s="340">
        <v>10</v>
      </c>
      <c r="M12" s="340">
        <v>97</v>
      </c>
      <c r="N12" s="9"/>
      <c r="O12" s="337"/>
    </row>
    <row r="13" spans="1:15" ht="20.100000000000001" customHeight="1">
      <c r="C13" s="14" t="s">
        <v>18</v>
      </c>
      <c r="D13" s="341">
        <f t="shared" si="1"/>
        <v>14573</v>
      </c>
      <c r="E13" s="340">
        <v>12160</v>
      </c>
      <c r="F13" s="340">
        <v>352</v>
      </c>
      <c r="G13" s="340">
        <v>333</v>
      </c>
      <c r="H13" s="340">
        <v>142</v>
      </c>
      <c r="I13" s="340">
        <v>1029</v>
      </c>
      <c r="J13" s="340">
        <v>196</v>
      </c>
      <c r="K13" s="340">
        <v>85</v>
      </c>
      <c r="L13" s="340">
        <v>56</v>
      </c>
      <c r="M13" s="340">
        <v>220</v>
      </c>
      <c r="N13" s="9"/>
      <c r="O13" s="337"/>
    </row>
    <row r="14" spans="1:15" ht="20.100000000000001" customHeight="1">
      <c r="C14" s="14" t="s">
        <v>1302</v>
      </c>
      <c r="D14" s="341">
        <f t="shared" si="1"/>
        <v>3224</v>
      </c>
      <c r="E14" s="340">
        <v>1641</v>
      </c>
      <c r="F14" s="340">
        <v>375</v>
      </c>
      <c r="G14" s="340">
        <v>155</v>
      </c>
      <c r="H14" s="340">
        <v>46</v>
      </c>
      <c r="I14" s="340">
        <v>816</v>
      </c>
      <c r="J14" s="340">
        <v>20</v>
      </c>
      <c r="K14" s="340">
        <v>16</v>
      </c>
      <c r="L14" s="340">
        <v>23</v>
      </c>
      <c r="M14" s="340">
        <v>132</v>
      </c>
      <c r="N14" s="9"/>
      <c r="O14" s="337"/>
    </row>
    <row r="15" spans="1:15" ht="20.100000000000001" customHeight="1">
      <c r="C15" s="14" t="s">
        <v>1301</v>
      </c>
      <c r="D15" s="341">
        <f t="shared" si="1"/>
        <v>3048</v>
      </c>
      <c r="E15" s="340">
        <v>1752</v>
      </c>
      <c r="F15" s="340">
        <v>114</v>
      </c>
      <c r="G15" s="340">
        <v>169</v>
      </c>
      <c r="H15" s="340">
        <v>111</v>
      </c>
      <c r="I15" s="340">
        <v>511</v>
      </c>
      <c r="J15" s="340">
        <v>31</v>
      </c>
      <c r="K15" s="340">
        <v>101</v>
      </c>
      <c r="L15" s="340">
        <v>29</v>
      </c>
      <c r="M15" s="340">
        <v>230</v>
      </c>
      <c r="N15" s="9"/>
      <c r="O15" s="337"/>
    </row>
    <row r="16" spans="1:15" ht="20.100000000000001" customHeight="1">
      <c r="C16" s="14" t="s">
        <v>1300</v>
      </c>
      <c r="D16" s="341">
        <f t="shared" si="1"/>
        <v>3517</v>
      </c>
      <c r="E16" s="340">
        <v>3177</v>
      </c>
      <c r="F16" s="340">
        <v>33</v>
      </c>
      <c r="G16" s="340">
        <v>35</v>
      </c>
      <c r="H16" s="340">
        <v>12</v>
      </c>
      <c r="I16" s="340">
        <v>201</v>
      </c>
      <c r="J16" s="340">
        <v>20</v>
      </c>
      <c r="K16" s="340">
        <v>5</v>
      </c>
      <c r="L16" s="340">
        <v>5</v>
      </c>
      <c r="M16" s="340">
        <v>29</v>
      </c>
      <c r="N16" s="9"/>
      <c r="O16" s="337"/>
    </row>
    <row r="17" spans="1:19" ht="20.100000000000001" customHeight="1">
      <c r="C17" s="14">
        <v>10</v>
      </c>
      <c r="D17" s="341">
        <f t="shared" si="1"/>
        <v>21</v>
      </c>
      <c r="E17" s="340">
        <v>21</v>
      </c>
      <c r="F17" s="340">
        <v>0</v>
      </c>
      <c r="G17" s="340">
        <v>0</v>
      </c>
      <c r="H17" s="340">
        <v>0</v>
      </c>
      <c r="I17" s="340">
        <v>0</v>
      </c>
      <c r="J17" s="340">
        <v>0</v>
      </c>
      <c r="K17" s="340">
        <v>0</v>
      </c>
      <c r="L17" s="340">
        <v>0</v>
      </c>
      <c r="M17" s="340">
        <v>0</v>
      </c>
      <c r="N17" s="9"/>
      <c r="O17" s="337"/>
    </row>
    <row r="18" spans="1:19" ht="20.100000000000001" customHeight="1">
      <c r="C18" s="14">
        <v>11</v>
      </c>
      <c r="D18" s="341">
        <f t="shared" si="1"/>
        <v>18</v>
      </c>
      <c r="E18" s="340">
        <v>18</v>
      </c>
      <c r="F18" s="340">
        <v>0</v>
      </c>
      <c r="G18" s="340">
        <v>0</v>
      </c>
      <c r="H18" s="340">
        <v>0</v>
      </c>
      <c r="I18" s="340">
        <v>0</v>
      </c>
      <c r="J18" s="340">
        <v>0</v>
      </c>
      <c r="K18" s="340">
        <v>0</v>
      </c>
      <c r="L18" s="340">
        <v>0</v>
      </c>
      <c r="M18" s="340">
        <v>0</v>
      </c>
      <c r="N18" s="9"/>
      <c r="O18" s="337"/>
    </row>
    <row r="19" spans="1:19" ht="20.100000000000001" customHeight="1">
      <c r="C19" s="14">
        <v>12</v>
      </c>
      <c r="D19" s="341">
        <f t="shared" si="1"/>
        <v>10</v>
      </c>
      <c r="E19" s="340">
        <v>10</v>
      </c>
      <c r="F19" s="340">
        <v>0</v>
      </c>
      <c r="G19" s="340">
        <v>0</v>
      </c>
      <c r="H19" s="340">
        <v>0</v>
      </c>
      <c r="I19" s="340">
        <v>0</v>
      </c>
      <c r="J19" s="340">
        <v>0</v>
      </c>
      <c r="K19" s="340">
        <v>0</v>
      </c>
      <c r="L19" s="340">
        <v>0</v>
      </c>
      <c r="M19" s="340">
        <v>0</v>
      </c>
      <c r="N19" s="9"/>
      <c r="O19" s="337"/>
    </row>
    <row r="20" spans="1:19" ht="20.100000000000001" customHeight="1">
      <c r="A20" s="1434" t="s">
        <v>22</v>
      </c>
      <c r="B20" s="1434"/>
      <c r="C20" s="14" t="s">
        <v>1293</v>
      </c>
      <c r="D20" s="341">
        <f t="shared" si="1"/>
        <v>6</v>
      </c>
      <c r="E20" s="340">
        <v>6</v>
      </c>
      <c r="F20" s="340">
        <v>0</v>
      </c>
      <c r="G20" s="340">
        <v>0</v>
      </c>
      <c r="H20" s="340">
        <v>0</v>
      </c>
      <c r="I20" s="340">
        <v>0</v>
      </c>
      <c r="J20" s="340">
        <v>0</v>
      </c>
      <c r="K20" s="340">
        <v>0</v>
      </c>
      <c r="L20" s="340">
        <v>0</v>
      </c>
      <c r="M20" s="340">
        <v>0</v>
      </c>
      <c r="N20" s="9"/>
      <c r="O20" s="337"/>
    </row>
    <row r="21" spans="1:19" ht="20.100000000000001" customHeight="1">
      <c r="C21" s="14" t="s">
        <v>12</v>
      </c>
      <c r="D21" s="341">
        <f t="shared" si="1"/>
        <v>2</v>
      </c>
      <c r="E21" s="340">
        <v>2</v>
      </c>
      <c r="F21" s="340">
        <v>0</v>
      </c>
      <c r="G21" s="340">
        <v>0</v>
      </c>
      <c r="H21" s="340">
        <v>0</v>
      </c>
      <c r="I21" s="340">
        <v>0</v>
      </c>
      <c r="J21" s="340">
        <v>0</v>
      </c>
      <c r="K21" s="340">
        <v>0</v>
      </c>
      <c r="L21" s="340">
        <v>0</v>
      </c>
      <c r="M21" s="340">
        <v>0</v>
      </c>
      <c r="N21" s="9"/>
      <c r="O21" s="337"/>
    </row>
    <row r="22" spans="1:19" ht="20.100000000000001" customHeight="1" thickBot="1">
      <c r="A22" s="86"/>
      <c r="B22" s="86"/>
      <c r="C22" s="17" t="s">
        <v>13</v>
      </c>
      <c r="D22" s="339">
        <f t="shared" si="1"/>
        <v>5</v>
      </c>
      <c r="E22" s="338">
        <v>5</v>
      </c>
      <c r="F22" s="338">
        <v>0</v>
      </c>
      <c r="G22" s="338">
        <v>0</v>
      </c>
      <c r="H22" s="338">
        <v>0</v>
      </c>
      <c r="I22" s="338">
        <v>0</v>
      </c>
      <c r="J22" s="338">
        <v>0</v>
      </c>
      <c r="K22" s="338">
        <v>0</v>
      </c>
      <c r="L22" s="338">
        <v>0</v>
      </c>
      <c r="M22" s="338">
        <v>0</v>
      </c>
      <c r="N22" s="9"/>
      <c r="O22" s="337"/>
    </row>
    <row r="23" spans="1:19" ht="9.9499999999999993" customHeight="1">
      <c r="C23" s="14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9"/>
      <c r="O23" s="336"/>
    </row>
    <row r="24" spans="1:19" s="19" customFormat="1" ht="19.5" customHeight="1">
      <c r="A24" s="19" t="s">
        <v>1271</v>
      </c>
      <c r="B24" s="20"/>
      <c r="C24" s="20"/>
      <c r="D24" s="11"/>
      <c r="E24" s="11"/>
      <c r="F24" s="11"/>
      <c r="G24" s="11"/>
      <c r="H24" s="11"/>
      <c r="I24" s="11"/>
      <c r="J24" s="11"/>
      <c r="K24" s="11"/>
      <c r="L24" s="21"/>
      <c r="M24" s="11"/>
      <c r="N24" s="11"/>
      <c r="O24" s="11"/>
      <c r="P24" s="11"/>
      <c r="Q24" s="11"/>
      <c r="R24" s="11"/>
      <c r="S24" s="11"/>
    </row>
    <row r="25" spans="1:19" s="19" customFormat="1" ht="19.5" customHeight="1">
      <c r="A25" s="19" t="s">
        <v>1299</v>
      </c>
      <c r="B25" s="20"/>
      <c r="C25" s="20"/>
      <c r="D25" s="11"/>
      <c r="E25" s="11"/>
      <c r="F25" s="11"/>
      <c r="G25" s="11"/>
      <c r="H25" s="11"/>
      <c r="I25" s="11"/>
      <c r="J25" s="11"/>
      <c r="K25" s="11"/>
      <c r="L25" s="21"/>
      <c r="M25" s="11"/>
      <c r="N25" s="11"/>
      <c r="O25" s="11"/>
      <c r="P25" s="11"/>
      <c r="Q25" s="11"/>
      <c r="R25" s="11"/>
      <c r="S25" s="11"/>
    </row>
    <row r="26" spans="1:19" ht="19.5" customHeight="1">
      <c r="A26" s="95" t="s">
        <v>1298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</row>
    <row r="27" spans="1:19" ht="20.100000000000001" customHeight="1">
      <c r="D27" s="95"/>
      <c r="E27" s="95"/>
    </row>
  </sheetData>
  <mergeCells count="10">
    <mergeCell ref="A1:M1"/>
    <mergeCell ref="A20:B20"/>
    <mergeCell ref="A3:C3"/>
    <mergeCell ref="A2:C2"/>
    <mergeCell ref="A11:B11"/>
    <mergeCell ref="A5:C5"/>
    <mergeCell ref="A6:C6"/>
    <mergeCell ref="A7:C7"/>
    <mergeCell ref="A8:C8"/>
    <mergeCell ref="A9:C9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topLeftCell="A9" zoomScaleNormal="100" zoomScaleSheetLayoutView="100" workbookViewId="0">
      <selection activeCell="H12" sqref="H12"/>
    </sheetView>
  </sheetViews>
  <sheetFormatPr defaultRowHeight="13.5"/>
  <cols>
    <col min="1" max="1" width="4.625" style="1" customWidth="1"/>
    <col min="2" max="2" width="4" style="1" bestFit="1" customWidth="1"/>
    <col min="3" max="3" width="4.625" style="1" customWidth="1"/>
    <col min="4" max="4" width="17.625" style="1" customWidth="1"/>
    <col min="5" max="5" width="4.5" style="1" customWidth="1"/>
    <col min="6" max="16384" width="9" style="1"/>
  </cols>
  <sheetData>
    <row r="1" spans="1:4" ht="27" customHeight="1">
      <c r="A1" s="1424" t="s">
        <v>1297</v>
      </c>
      <c r="B1" s="1424"/>
      <c r="C1" s="1424"/>
      <c r="D1" s="1424"/>
    </row>
    <row r="2" spans="1:4" ht="20.25" customHeight="1" thickBot="1">
      <c r="A2" s="1435" t="s">
        <v>1296</v>
      </c>
      <c r="B2" s="1435"/>
      <c r="C2" s="1435"/>
      <c r="D2" s="335"/>
    </row>
    <row r="3" spans="1:4" ht="26.25" customHeight="1">
      <c r="A3" s="1439" t="s">
        <v>2</v>
      </c>
      <c r="B3" s="1440"/>
      <c r="C3" s="1440"/>
      <c r="D3" s="334" t="s">
        <v>1295</v>
      </c>
    </row>
    <row r="4" spans="1:4" ht="20.100000000000001" customHeight="1">
      <c r="A4" s="1441" t="s">
        <v>11</v>
      </c>
      <c r="B4" s="1441"/>
      <c r="C4" s="1442"/>
      <c r="D4" s="332">
        <v>14492</v>
      </c>
    </row>
    <row r="5" spans="1:4" ht="20.100000000000001" customHeight="1">
      <c r="A5" s="1428" t="s">
        <v>12</v>
      </c>
      <c r="B5" s="1428"/>
      <c r="C5" s="1429"/>
      <c r="D5" s="332">
        <v>9356</v>
      </c>
    </row>
    <row r="6" spans="1:4" s="323" customFormat="1" ht="20.100000000000001" customHeight="1">
      <c r="A6" s="1428" t="s">
        <v>13</v>
      </c>
      <c r="B6" s="1428"/>
      <c r="C6" s="1429"/>
      <c r="D6" s="332">
        <v>10334</v>
      </c>
    </row>
    <row r="7" spans="1:4" s="323" customFormat="1" ht="20.100000000000001" customHeight="1">
      <c r="A7" s="1428" t="s">
        <v>14</v>
      </c>
      <c r="B7" s="1428"/>
      <c r="C7" s="1429"/>
      <c r="D7" s="329">
        <v>12905</v>
      </c>
    </row>
    <row r="8" spans="1:4" s="322" customFormat="1" ht="20.100000000000001" customHeight="1">
      <c r="A8" s="1436" t="s">
        <v>15</v>
      </c>
      <c r="B8" s="1436"/>
      <c r="C8" s="1437"/>
      <c r="D8" s="330">
        <v>13399</v>
      </c>
    </row>
    <row r="9" spans="1:4" ht="15" customHeight="1">
      <c r="D9" s="329"/>
    </row>
    <row r="10" spans="1:4" ht="20.100000000000001" customHeight="1">
      <c r="A10" s="1434" t="s">
        <v>16</v>
      </c>
      <c r="B10" s="1434"/>
      <c r="C10" s="14" t="s">
        <v>1294</v>
      </c>
      <c r="D10" s="329">
        <v>779</v>
      </c>
    </row>
    <row r="11" spans="1:4" ht="20.100000000000001" customHeight="1">
      <c r="C11" s="14" t="s">
        <v>15</v>
      </c>
      <c r="D11" s="329">
        <v>1217</v>
      </c>
    </row>
    <row r="12" spans="1:4" ht="20.100000000000001" customHeight="1">
      <c r="C12" s="14" t="s">
        <v>18</v>
      </c>
      <c r="D12" s="329">
        <v>1047</v>
      </c>
    </row>
    <row r="13" spans="1:4" ht="20.100000000000001" customHeight="1">
      <c r="C13" s="14" t="s">
        <v>19</v>
      </c>
      <c r="D13" s="329">
        <v>1659</v>
      </c>
    </row>
    <row r="14" spans="1:4" ht="20.100000000000001" customHeight="1">
      <c r="C14" s="14" t="s">
        <v>20</v>
      </c>
      <c r="D14" s="329">
        <v>2287</v>
      </c>
    </row>
    <row r="15" spans="1:4" ht="20.100000000000001" customHeight="1">
      <c r="C15" s="14" t="s">
        <v>21</v>
      </c>
      <c r="D15" s="329">
        <v>1034</v>
      </c>
    </row>
    <row r="16" spans="1:4" ht="20.100000000000001" customHeight="1">
      <c r="C16" s="14">
        <v>10</v>
      </c>
      <c r="D16" s="329">
        <v>1308</v>
      </c>
    </row>
    <row r="17" spans="1:13" ht="20.100000000000001" customHeight="1">
      <c r="C17" s="14">
        <v>11</v>
      </c>
      <c r="D17" s="329">
        <v>900</v>
      </c>
    </row>
    <row r="18" spans="1:13" ht="20.100000000000001" customHeight="1">
      <c r="C18" s="14">
        <v>12</v>
      </c>
      <c r="D18" s="329">
        <v>898</v>
      </c>
    </row>
    <row r="19" spans="1:13" ht="20.100000000000001" customHeight="1">
      <c r="A19" s="1423" t="s">
        <v>22</v>
      </c>
      <c r="B19" s="1423"/>
      <c r="C19" s="14" t="s">
        <v>1293</v>
      </c>
      <c r="D19" s="329">
        <v>703</v>
      </c>
    </row>
    <row r="20" spans="1:13" ht="20.100000000000001" customHeight="1">
      <c r="C20" s="14" t="s">
        <v>12</v>
      </c>
      <c r="D20" s="329">
        <v>691</v>
      </c>
    </row>
    <row r="21" spans="1:13" ht="20.100000000000001" customHeight="1" thickBot="1">
      <c r="A21" s="86"/>
      <c r="B21" s="86"/>
      <c r="C21" s="17" t="s">
        <v>13</v>
      </c>
      <c r="D21" s="328">
        <v>876</v>
      </c>
    </row>
    <row r="22" spans="1:13" ht="9.9499999999999993" customHeight="1">
      <c r="B22" s="13"/>
      <c r="C22" s="13"/>
      <c r="D22" s="327"/>
    </row>
    <row r="23" spans="1:13" s="19" customFormat="1" ht="20.100000000000001" customHeight="1">
      <c r="A23" s="19" t="s">
        <v>1292</v>
      </c>
      <c r="B23" s="20"/>
      <c r="C23" s="20"/>
      <c r="D23" s="11"/>
      <c r="E23" s="11"/>
      <c r="F23" s="21"/>
      <c r="G23" s="11"/>
      <c r="H23" s="11"/>
      <c r="I23" s="11"/>
      <c r="J23" s="11"/>
      <c r="K23" s="11"/>
      <c r="L23" s="11"/>
      <c r="M23" s="11"/>
    </row>
    <row r="24" spans="1:13" ht="20.100000000000001" customHeight="1">
      <c r="A24" s="1438" t="s">
        <v>1291</v>
      </c>
      <c r="B24" s="1438"/>
      <c r="C24" s="1438"/>
      <c r="D24" s="1438"/>
    </row>
  </sheetData>
  <mergeCells count="11">
    <mergeCell ref="A8:C8"/>
    <mergeCell ref="A24:D24"/>
    <mergeCell ref="A19:B19"/>
    <mergeCell ref="A10:B10"/>
    <mergeCell ref="A1:D1"/>
    <mergeCell ref="A3:C3"/>
    <mergeCell ref="A2:C2"/>
    <mergeCell ref="A4:C4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BreakPreview" zoomScaleNormal="100" zoomScaleSheetLayoutView="100" workbookViewId="0">
      <selection sqref="A1:XFD1048576"/>
    </sheetView>
  </sheetViews>
  <sheetFormatPr defaultColWidth="9" defaultRowHeight="13.5"/>
  <cols>
    <col min="1" max="1" width="5.125" style="1" customWidth="1"/>
    <col min="2" max="2" width="4.25" style="1" bestFit="1" customWidth="1"/>
    <col min="3" max="3" width="5.125" style="1" customWidth="1"/>
    <col min="4" max="10" width="9.375" style="1" customWidth="1"/>
    <col min="11" max="14" width="6.375" style="1" customWidth="1"/>
    <col min="15" max="16384" width="9" style="1"/>
  </cols>
  <sheetData>
    <row r="1" spans="1:13" ht="27" customHeight="1">
      <c r="A1" s="1424" t="s">
        <v>1290</v>
      </c>
      <c r="B1" s="1424"/>
      <c r="C1" s="1424"/>
      <c r="D1" s="1424"/>
      <c r="E1" s="1424"/>
      <c r="F1" s="1424"/>
      <c r="G1" s="1424"/>
      <c r="H1" s="1424"/>
      <c r="I1" s="1424"/>
      <c r="J1" s="1424"/>
    </row>
    <row r="2" spans="1:13" ht="20.100000000000001" customHeight="1" thickBot="1">
      <c r="A2" s="2" t="s">
        <v>1</v>
      </c>
    </row>
    <row r="3" spans="1:13" ht="20.100000000000001" customHeight="1">
      <c r="A3" s="1425" t="s">
        <v>2</v>
      </c>
      <c r="B3" s="1426"/>
      <c r="C3" s="1426"/>
      <c r="D3" s="1426" t="s">
        <v>1277</v>
      </c>
      <c r="E3" s="1426" t="s">
        <v>1287</v>
      </c>
      <c r="F3" s="1426" t="s">
        <v>1286</v>
      </c>
      <c r="G3" s="1426" t="s">
        <v>1289</v>
      </c>
      <c r="H3" s="1426"/>
      <c r="I3" s="1426" t="s">
        <v>1288</v>
      </c>
      <c r="J3" s="1445"/>
    </row>
    <row r="4" spans="1:13" s="19" customFormat="1" ht="20.100000000000001" customHeight="1">
      <c r="A4" s="1443"/>
      <c r="B4" s="1444"/>
      <c r="C4" s="1444"/>
      <c r="D4" s="1444"/>
      <c r="E4" s="1444"/>
      <c r="F4" s="1444"/>
      <c r="G4" s="190" t="s">
        <v>1287</v>
      </c>
      <c r="H4" s="190" t="s">
        <v>1286</v>
      </c>
      <c r="I4" s="190" t="s">
        <v>1287</v>
      </c>
      <c r="J4" s="189" t="s">
        <v>1286</v>
      </c>
    </row>
    <row r="5" spans="1:13" ht="20.100000000000001" customHeight="1">
      <c r="A5" s="1423" t="s">
        <v>11</v>
      </c>
      <c r="B5" s="1423"/>
      <c r="C5" s="1427"/>
      <c r="D5" s="319">
        <v>11283</v>
      </c>
      <c r="E5" s="319">
        <v>9287</v>
      </c>
      <c r="F5" s="319">
        <v>1996</v>
      </c>
      <c r="G5" s="319">
        <v>8840</v>
      </c>
      <c r="H5" s="319">
        <v>1937</v>
      </c>
      <c r="I5" s="319">
        <v>447</v>
      </c>
      <c r="J5" s="319">
        <v>59</v>
      </c>
    </row>
    <row r="6" spans="1:13" s="323" customFormat="1" ht="20.100000000000001" customHeight="1">
      <c r="A6" s="1428" t="s">
        <v>12</v>
      </c>
      <c r="B6" s="1428"/>
      <c r="C6" s="1429"/>
      <c r="D6" s="319">
        <v>6328</v>
      </c>
      <c r="E6" s="319">
        <v>5120</v>
      </c>
      <c r="F6" s="319">
        <v>1208</v>
      </c>
      <c r="G6" s="319">
        <v>5044</v>
      </c>
      <c r="H6" s="319">
        <v>1200</v>
      </c>
      <c r="I6" s="319">
        <v>76</v>
      </c>
      <c r="J6" s="319">
        <v>8</v>
      </c>
      <c r="K6" s="315"/>
    </row>
    <row r="7" spans="1:13" s="323" customFormat="1" ht="20.100000000000001" customHeight="1">
      <c r="A7" s="1428" t="s">
        <v>13</v>
      </c>
      <c r="B7" s="1428"/>
      <c r="C7" s="1429"/>
      <c r="D7" s="319">
        <v>6823</v>
      </c>
      <c r="E7" s="319">
        <v>4386</v>
      </c>
      <c r="F7" s="319">
        <v>2437</v>
      </c>
      <c r="G7" s="319">
        <v>4241</v>
      </c>
      <c r="H7" s="319">
        <v>2314</v>
      </c>
      <c r="I7" s="319">
        <v>145</v>
      </c>
      <c r="J7" s="319">
        <v>123</v>
      </c>
      <c r="K7" s="315"/>
    </row>
    <row r="8" spans="1:13" s="323" customFormat="1" ht="20.100000000000001" customHeight="1">
      <c r="A8" s="1428" t="s">
        <v>1198</v>
      </c>
      <c r="B8" s="1428"/>
      <c r="C8" s="1429"/>
      <c r="D8" s="319">
        <v>8190</v>
      </c>
      <c r="E8" s="319">
        <v>5846</v>
      </c>
      <c r="F8" s="319">
        <v>2344</v>
      </c>
      <c r="G8" s="319">
        <v>5459</v>
      </c>
      <c r="H8" s="319">
        <v>1645</v>
      </c>
      <c r="I8" s="319">
        <v>387</v>
      </c>
      <c r="J8" s="319">
        <v>699</v>
      </c>
      <c r="K8" s="315"/>
    </row>
    <row r="9" spans="1:13" s="323" customFormat="1" ht="20.100000000000001" customHeight="1">
      <c r="A9" s="1421" t="s">
        <v>15</v>
      </c>
      <c r="B9" s="1421"/>
      <c r="C9" s="1422"/>
      <c r="D9" s="475">
        <v>7772</v>
      </c>
      <c r="E9" s="475">
        <v>5604</v>
      </c>
      <c r="F9" s="475">
        <v>2155</v>
      </c>
      <c r="G9" s="475">
        <v>5139</v>
      </c>
      <c r="H9" s="475">
        <v>1505</v>
      </c>
      <c r="I9" s="475">
        <v>478</v>
      </c>
      <c r="J9" s="475">
        <v>650</v>
      </c>
      <c r="K9" s="315"/>
    </row>
    <row r="10" spans="1:13" ht="15" customHeight="1">
      <c r="B10" s="321"/>
      <c r="C10" s="321"/>
      <c r="D10" s="320"/>
      <c r="E10" s="319"/>
      <c r="F10" s="319"/>
      <c r="G10" s="319"/>
      <c r="H10" s="319"/>
      <c r="I10" s="319"/>
      <c r="J10" s="319"/>
      <c r="K10" s="315"/>
    </row>
    <row r="11" spans="1:13" ht="20.100000000000001" customHeight="1">
      <c r="A11" s="1428" t="s">
        <v>16</v>
      </c>
      <c r="B11" s="1428"/>
      <c r="C11" s="14" t="s">
        <v>17</v>
      </c>
      <c r="D11" s="320">
        <v>2211</v>
      </c>
      <c r="E11" s="319">
        <v>1641</v>
      </c>
      <c r="F11" s="319">
        <v>570</v>
      </c>
      <c r="G11" s="319">
        <v>1565</v>
      </c>
      <c r="H11" s="319">
        <v>530</v>
      </c>
      <c r="I11" s="319">
        <v>76</v>
      </c>
      <c r="J11" s="319">
        <v>40</v>
      </c>
      <c r="K11" s="315"/>
    </row>
    <row r="12" spans="1:13" ht="20.100000000000001" customHeight="1">
      <c r="C12" s="14" t="s">
        <v>15</v>
      </c>
      <c r="D12" s="320">
        <v>1044</v>
      </c>
      <c r="E12" s="319">
        <v>777</v>
      </c>
      <c r="F12" s="319">
        <v>267</v>
      </c>
      <c r="G12" s="319">
        <v>766</v>
      </c>
      <c r="H12" s="319">
        <v>267</v>
      </c>
      <c r="I12" s="319">
        <v>11</v>
      </c>
      <c r="J12" s="319">
        <v>0</v>
      </c>
      <c r="K12" s="315"/>
    </row>
    <row r="13" spans="1:13" ht="20.100000000000001" customHeight="1">
      <c r="C13" s="14" t="s">
        <v>18</v>
      </c>
      <c r="D13" s="320">
        <v>517</v>
      </c>
      <c r="E13" s="319">
        <v>377</v>
      </c>
      <c r="F13" s="319">
        <v>140</v>
      </c>
      <c r="G13" s="319">
        <v>340</v>
      </c>
      <c r="H13" s="319">
        <v>72</v>
      </c>
      <c r="I13" s="319">
        <v>37</v>
      </c>
      <c r="J13" s="319">
        <v>68</v>
      </c>
      <c r="K13" s="315"/>
    </row>
    <row r="14" spans="1:13" ht="20.100000000000001" customHeight="1">
      <c r="C14" s="14" t="s">
        <v>19</v>
      </c>
      <c r="D14" s="320">
        <v>629</v>
      </c>
      <c r="E14" s="319">
        <v>533</v>
      </c>
      <c r="F14" s="319">
        <v>96</v>
      </c>
      <c r="G14" s="319">
        <v>303</v>
      </c>
      <c r="H14" s="319">
        <v>42</v>
      </c>
      <c r="I14" s="319">
        <v>230</v>
      </c>
      <c r="J14" s="319">
        <v>54</v>
      </c>
      <c r="K14" s="315"/>
    </row>
    <row r="15" spans="1:13" ht="20.100000000000001" customHeight="1">
      <c r="C15" s="14" t="s">
        <v>20</v>
      </c>
      <c r="D15" s="320">
        <v>683</v>
      </c>
      <c r="E15" s="319">
        <v>566</v>
      </c>
      <c r="F15" s="319">
        <v>117</v>
      </c>
      <c r="G15" s="319">
        <v>560</v>
      </c>
      <c r="H15" s="319">
        <v>117</v>
      </c>
      <c r="I15" s="319">
        <v>6</v>
      </c>
      <c r="J15" s="319">
        <v>0</v>
      </c>
      <c r="K15" s="315"/>
      <c r="M15" s="19"/>
    </row>
    <row r="16" spans="1:13" ht="20.100000000000001" customHeight="1">
      <c r="C16" s="14" t="s">
        <v>21</v>
      </c>
      <c r="D16" s="320">
        <v>396</v>
      </c>
      <c r="E16" s="319">
        <v>320</v>
      </c>
      <c r="F16" s="319">
        <v>76</v>
      </c>
      <c r="G16" s="319">
        <v>303</v>
      </c>
      <c r="H16" s="319">
        <v>61</v>
      </c>
      <c r="I16" s="319">
        <v>17</v>
      </c>
      <c r="J16" s="319">
        <v>15</v>
      </c>
      <c r="K16" s="315"/>
    </row>
    <row r="17" spans="1:12" ht="20.100000000000001" customHeight="1">
      <c r="C17" s="14">
        <v>10</v>
      </c>
      <c r="D17" s="320">
        <v>807</v>
      </c>
      <c r="E17" s="319">
        <v>439</v>
      </c>
      <c r="F17" s="319">
        <v>368</v>
      </c>
      <c r="G17" s="319">
        <v>371</v>
      </c>
      <c r="H17" s="319">
        <v>58</v>
      </c>
      <c r="I17" s="319">
        <v>68</v>
      </c>
      <c r="J17" s="319">
        <v>310</v>
      </c>
      <c r="K17" s="315"/>
    </row>
    <row r="18" spans="1:12" ht="20.100000000000001" customHeight="1">
      <c r="C18" s="14">
        <v>11</v>
      </c>
      <c r="D18" s="320">
        <v>546</v>
      </c>
      <c r="E18" s="319">
        <v>354</v>
      </c>
      <c r="F18" s="319">
        <v>192</v>
      </c>
      <c r="G18" s="319">
        <v>329</v>
      </c>
      <c r="H18" s="319">
        <v>114</v>
      </c>
      <c r="I18" s="319">
        <v>25</v>
      </c>
      <c r="J18" s="319">
        <v>78</v>
      </c>
      <c r="K18" s="315"/>
    </row>
    <row r="19" spans="1:12" ht="20.100000000000001" customHeight="1">
      <c r="C19" s="14">
        <v>12</v>
      </c>
      <c r="D19" s="320">
        <v>94</v>
      </c>
      <c r="E19" s="319">
        <v>68</v>
      </c>
      <c r="F19" s="319">
        <v>26</v>
      </c>
      <c r="G19" s="319">
        <v>68</v>
      </c>
      <c r="H19" s="319">
        <v>26</v>
      </c>
      <c r="I19" s="319">
        <v>0</v>
      </c>
      <c r="J19" s="319">
        <v>0</v>
      </c>
      <c r="K19" s="315"/>
    </row>
    <row r="20" spans="1:12" ht="20.100000000000001" customHeight="1">
      <c r="A20" s="1428" t="s">
        <v>22</v>
      </c>
      <c r="B20" s="1428"/>
      <c r="C20" s="14" t="s">
        <v>23</v>
      </c>
      <c r="D20" s="320">
        <v>90</v>
      </c>
      <c r="E20" s="319">
        <v>72</v>
      </c>
      <c r="F20" s="319">
        <v>18</v>
      </c>
      <c r="G20" s="319">
        <v>72</v>
      </c>
      <c r="H20" s="319">
        <v>18</v>
      </c>
      <c r="I20" s="319">
        <v>0</v>
      </c>
      <c r="J20" s="319">
        <v>0</v>
      </c>
      <c r="K20" s="315"/>
    </row>
    <row r="21" spans="1:12" ht="20.100000000000001" customHeight="1">
      <c r="C21" s="14" t="s">
        <v>12</v>
      </c>
      <c r="D21" s="320">
        <v>314</v>
      </c>
      <c r="E21" s="319">
        <v>177</v>
      </c>
      <c r="F21" s="319">
        <v>137</v>
      </c>
      <c r="G21" s="319">
        <v>170</v>
      </c>
      <c r="H21" s="319">
        <v>62</v>
      </c>
      <c r="I21" s="319">
        <v>7</v>
      </c>
      <c r="J21" s="319">
        <v>75</v>
      </c>
      <c r="K21" s="315"/>
      <c r="L21" s="433"/>
    </row>
    <row r="22" spans="1:12" ht="20.100000000000001" customHeight="1" thickBot="1">
      <c r="A22" s="86"/>
      <c r="B22" s="86"/>
      <c r="C22" s="17" t="s">
        <v>13</v>
      </c>
      <c r="D22" s="318">
        <v>441</v>
      </c>
      <c r="E22" s="317">
        <v>293</v>
      </c>
      <c r="F22" s="317">
        <v>148</v>
      </c>
      <c r="G22" s="317">
        <v>292</v>
      </c>
      <c r="H22" s="317">
        <v>138</v>
      </c>
      <c r="I22" s="317">
        <v>1</v>
      </c>
      <c r="J22" s="317">
        <v>10</v>
      </c>
      <c r="K22" s="315"/>
    </row>
    <row r="23" spans="1:12" ht="9.9499999999999993" customHeight="1">
      <c r="A23" s="19"/>
      <c r="B23" s="19"/>
      <c r="C23" s="316"/>
      <c r="D23" s="433"/>
      <c r="E23" s="433"/>
      <c r="F23" s="433"/>
      <c r="G23" s="433"/>
      <c r="H23" s="433"/>
      <c r="I23" s="433"/>
      <c r="J23" s="433"/>
      <c r="K23" s="315"/>
    </row>
    <row r="24" spans="1:12" s="314" customFormat="1" ht="20.100000000000001" customHeight="1">
      <c r="A24" s="1" t="s">
        <v>1285</v>
      </c>
      <c r="B24" s="476"/>
    </row>
    <row r="25" spans="1:12" ht="20.100000000000001" customHeight="1">
      <c r="A25" s="1" t="s">
        <v>1284</v>
      </c>
    </row>
    <row r="26" spans="1:12" ht="20.100000000000001" customHeight="1">
      <c r="A26" s="1" t="s">
        <v>1283</v>
      </c>
    </row>
    <row r="27" spans="1:12" ht="20.100000000000001" customHeight="1">
      <c r="A27" s="1" t="s">
        <v>1282</v>
      </c>
    </row>
    <row r="28" spans="1:12" ht="20.100000000000001" customHeight="1">
      <c r="A28" s="1" t="s">
        <v>1281</v>
      </c>
    </row>
    <row r="29" spans="1:12" ht="20.100000000000001" customHeight="1">
      <c r="A29" s="313" t="s">
        <v>1280</v>
      </c>
      <c r="B29" s="313"/>
      <c r="C29" s="313"/>
      <c r="D29" s="313"/>
      <c r="E29" s="313"/>
      <c r="F29" s="313"/>
      <c r="G29" s="313"/>
      <c r="H29" s="313"/>
    </row>
    <row r="30" spans="1:12" ht="20.100000000000001" customHeight="1">
      <c r="A30" s="1" t="s">
        <v>1279</v>
      </c>
    </row>
  </sheetData>
  <mergeCells count="14">
    <mergeCell ref="A20:B20"/>
    <mergeCell ref="A5:C5"/>
    <mergeCell ref="A6:C6"/>
    <mergeCell ref="A7:C7"/>
    <mergeCell ref="A9:C9"/>
    <mergeCell ref="A11:B11"/>
    <mergeCell ref="A8:C8"/>
    <mergeCell ref="A1:J1"/>
    <mergeCell ref="A3:C4"/>
    <mergeCell ref="D3:D4"/>
    <mergeCell ref="E3:E4"/>
    <mergeCell ref="F3:F4"/>
    <mergeCell ref="G3:H3"/>
    <mergeCell ref="I3:J3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="110" zoomScaleNormal="100" zoomScaleSheetLayoutView="110" workbookViewId="0">
      <selection sqref="A1:H1"/>
    </sheetView>
  </sheetViews>
  <sheetFormatPr defaultRowHeight="13.5"/>
  <cols>
    <col min="1" max="1" width="5.125" style="268" customWidth="1"/>
    <col min="2" max="2" width="4.625" style="268" customWidth="1"/>
    <col min="3" max="3" width="5.125" style="268" customWidth="1"/>
    <col min="4" max="4" width="10.625" style="268" customWidth="1"/>
    <col min="5" max="7" width="15.125" style="268" customWidth="1"/>
    <col min="8" max="8" width="15.125" style="269" customWidth="1"/>
    <col min="9" max="12" width="5.875" style="268" customWidth="1"/>
    <col min="13" max="16384" width="9" style="268"/>
  </cols>
  <sheetData>
    <row r="1" spans="1:9" ht="27" customHeight="1">
      <c r="A1" s="1451" t="s">
        <v>1278</v>
      </c>
      <c r="B1" s="1451"/>
      <c r="C1" s="1451"/>
      <c r="D1" s="1451"/>
      <c r="E1" s="1451"/>
      <c r="F1" s="1451"/>
      <c r="G1" s="1451"/>
      <c r="H1" s="1451"/>
    </row>
    <row r="2" spans="1:9" ht="20.100000000000001" customHeight="1" thickBot="1">
      <c r="A2" s="312" t="s">
        <v>1269</v>
      </c>
      <c r="C2" s="273"/>
      <c r="D2" s="296"/>
      <c r="E2" s="296"/>
      <c r="F2" s="296"/>
      <c r="G2" s="296"/>
      <c r="H2" s="296"/>
    </row>
    <row r="3" spans="1:9" ht="20.100000000000001" customHeight="1">
      <c r="A3" s="1458" t="s">
        <v>2</v>
      </c>
      <c r="B3" s="1454"/>
      <c r="C3" s="1454"/>
      <c r="D3" s="1454" t="s">
        <v>1277</v>
      </c>
      <c r="E3" s="1454" t="s">
        <v>1268</v>
      </c>
      <c r="F3" s="1454"/>
      <c r="G3" s="1454" t="s">
        <v>1276</v>
      </c>
      <c r="H3" s="1456"/>
    </row>
    <row r="4" spans="1:9" ht="15" customHeight="1">
      <c r="A4" s="1459"/>
      <c r="B4" s="1455"/>
      <c r="C4" s="1455"/>
      <c r="D4" s="1455"/>
      <c r="E4" s="1457" t="s">
        <v>1275</v>
      </c>
      <c r="F4" s="1457" t="s">
        <v>1273</v>
      </c>
      <c r="G4" s="1457" t="s">
        <v>1274</v>
      </c>
      <c r="H4" s="1452" t="s">
        <v>1273</v>
      </c>
    </row>
    <row r="5" spans="1:9" ht="15" customHeight="1">
      <c r="A5" s="1459"/>
      <c r="B5" s="1455"/>
      <c r="C5" s="1455"/>
      <c r="D5" s="1455"/>
      <c r="E5" s="1455"/>
      <c r="F5" s="1455"/>
      <c r="G5" s="1455"/>
      <c r="H5" s="1453"/>
    </row>
    <row r="6" spans="1:9" s="311" customFormat="1" ht="20.100000000000001" customHeight="1">
      <c r="A6" s="1448" t="s">
        <v>1229</v>
      </c>
      <c r="B6" s="1448"/>
      <c r="C6" s="1448"/>
      <c r="D6" s="310">
        <v>3173</v>
      </c>
      <c r="E6" s="309">
        <v>2651</v>
      </c>
      <c r="F6" s="309">
        <v>70</v>
      </c>
      <c r="G6" s="309">
        <v>452</v>
      </c>
      <c r="H6" s="309">
        <v>0</v>
      </c>
    </row>
    <row r="7" spans="1:9" ht="20.100000000000001" customHeight="1">
      <c r="A7" s="1448" t="s">
        <v>1272</v>
      </c>
      <c r="B7" s="1448"/>
      <c r="C7" s="1449"/>
      <c r="D7" s="310">
        <v>1994</v>
      </c>
      <c r="E7" s="309">
        <v>1863</v>
      </c>
      <c r="F7" s="309">
        <v>43</v>
      </c>
      <c r="G7" s="309">
        <v>88</v>
      </c>
      <c r="H7" s="309">
        <v>0</v>
      </c>
      <c r="I7" s="292"/>
    </row>
    <row r="8" spans="1:9" ht="20.100000000000001" customHeight="1">
      <c r="A8" s="1448" t="s">
        <v>49</v>
      </c>
      <c r="B8" s="1448"/>
      <c r="C8" s="1449"/>
      <c r="D8" s="310">
        <v>1829</v>
      </c>
      <c r="E8" s="309">
        <v>1508</v>
      </c>
      <c r="F8" s="309">
        <v>107</v>
      </c>
      <c r="G8" s="309">
        <v>214</v>
      </c>
      <c r="H8" s="309">
        <v>0</v>
      </c>
      <c r="I8" s="292"/>
    </row>
    <row r="9" spans="1:9" ht="20.100000000000001" customHeight="1">
      <c r="A9" s="1448" t="s">
        <v>1198</v>
      </c>
      <c r="B9" s="1448"/>
      <c r="C9" s="1449"/>
      <c r="D9" s="310">
        <v>2024</v>
      </c>
      <c r="E9" s="309">
        <v>1716</v>
      </c>
      <c r="F9" s="309">
        <v>71</v>
      </c>
      <c r="G9" s="309">
        <v>235</v>
      </c>
      <c r="H9" s="309">
        <v>2</v>
      </c>
      <c r="I9" s="292"/>
    </row>
    <row r="10" spans="1:9" s="306" customFormat="1" ht="20.100000000000001" customHeight="1">
      <c r="A10" s="1446" t="s">
        <v>56</v>
      </c>
      <c r="B10" s="1446"/>
      <c r="C10" s="1447"/>
      <c r="D10" s="308">
        <v>1781</v>
      </c>
      <c r="E10" s="307">
        <v>1419</v>
      </c>
      <c r="F10" s="307">
        <v>51</v>
      </c>
      <c r="G10" s="307">
        <v>309</v>
      </c>
      <c r="H10" s="307">
        <v>2</v>
      </c>
      <c r="I10" s="289"/>
    </row>
    <row r="11" spans="1:9" ht="15" customHeight="1">
      <c r="D11" s="304"/>
      <c r="E11" s="303"/>
      <c r="F11" s="303"/>
      <c r="G11" s="303"/>
      <c r="H11" s="303"/>
      <c r="I11" s="298"/>
    </row>
    <row r="12" spans="1:9" ht="20.100000000000001" customHeight="1">
      <c r="A12" s="1450" t="s">
        <v>1227</v>
      </c>
      <c r="B12" s="1450"/>
      <c r="C12" s="305" t="s">
        <v>1266</v>
      </c>
      <c r="D12" s="304">
        <v>104</v>
      </c>
      <c r="E12" s="303">
        <v>99</v>
      </c>
      <c r="F12" s="303">
        <v>5</v>
      </c>
      <c r="G12" s="303">
        <v>0</v>
      </c>
      <c r="H12" s="303">
        <v>0</v>
      </c>
      <c r="I12" s="298"/>
    </row>
    <row r="13" spans="1:9" ht="20.100000000000001" customHeight="1">
      <c r="A13" s="1450"/>
      <c r="B13" s="1450"/>
      <c r="C13" s="284" t="s">
        <v>56</v>
      </c>
      <c r="D13" s="304">
        <v>225</v>
      </c>
      <c r="E13" s="303">
        <v>220</v>
      </c>
      <c r="F13" s="303">
        <v>5</v>
      </c>
      <c r="G13" s="303">
        <v>0</v>
      </c>
      <c r="H13" s="303">
        <v>0</v>
      </c>
      <c r="I13" s="298"/>
    </row>
    <row r="14" spans="1:9" ht="20.100000000000001" customHeight="1">
      <c r="C14" s="284" t="s">
        <v>55</v>
      </c>
      <c r="D14" s="304">
        <v>146</v>
      </c>
      <c r="E14" s="303">
        <v>141</v>
      </c>
      <c r="F14" s="303">
        <v>5</v>
      </c>
      <c r="G14" s="303">
        <v>0</v>
      </c>
      <c r="H14" s="303">
        <v>0</v>
      </c>
      <c r="I14" s="298"/>
    </row>
    <row r="15" spans="1:9" ht="20.100000000000001" customHeight="1">
      <c r="C15" s="284" t="s">
        <v>54</v>
      </c>
      <c r="D15" s="304">
        <v>245</v>
      </c>
      <c r="E15" s="303">
        <v>182</v>
      </c>
      <c r="F15" s="303">
        <v>23</v>
      </c>
      <c r="G15" s="303">
        <v>40</v>
      </c>
      <c r="H15" s="303">
        <v>0</v>
      </c>
      <c r="I15" s="298"/>
    </row>
    <row r="16" spans="1:9" ht="20.100000000000001" customHeight="1">
      <c r="C16" s="284" t="s">
        <v>53</v>
      </c>
      <c r="D16" s="304">
        <v>252</v>
      </c>
      <c r="E16" s="303">
        <v>133</v>
      </c>
      <c r="F16" s="303">
        <v>9</v>
      </c>
      <c r="G16" s="303">
        <v>108</v>
      </c>
      <c r="H16" s="303">
        <v>2</v>
      </c>
      <c r="I16" s="298"/>
    </row>
    <row r="17" spans="1:9" ht="20.100000000000001" customHeight="1">
      <c r="C17" s="284" t="s">
        <v>52</v>
      </c>
      <c r="D17" s="304">
        <v>168</v>
      </c>
      <c r="E17" s="303">
        <v>115</v>
      </c>
      <c r="F17" s="303">
        <v>0</v>
      </c>
      <c r="G17" s="303">
        <v>53</v>
      </c>
      <c r="H17" s="303">
        <v>0</v>
      </c>
      <c r="I17" s="298"/>
    </row>
    <row r="18" spans="1:9" ht="20.100000000000001" customHeight="1">
      <c r="C18" s="284">
        <v>10</v>
      </c>
      <c r="D18" s="304">
        <v>298</v>
      </c>
      <c r="E18" s="303">
        <v>241</v>
      </c>
      <c r="F18" s="303">
        <v>2</v>
      </c>
      <c r="G18" s="303">
        <v>55</v>
      </c>
      <c r="H18" s="303">
        <v>0</v>
      </c>
      <c r="I18" s="298"/>
    </row>
    <row r="19" spans="1:9" ht="20.100000000000001" customHeight="1" thickBot="1">
      <c r="A19" s="279"/>
      <c r="B19" s="279"/>
      <c r="C19" s="302">
        <v>11</v>
      </c>
      <c r="D19" s="301">
        <v>343</v>
      </c>
      <c r="E19" s="300">
        <v>288</v>
      </c>
      <c r="F19" s="300">
        <v>2</v>
      </c>
      <c r="G19" s="300">
        <v>53</v>
      </c>
      <c r="H19" s="300">
        <v>0</v>
      </c>
      <c r="I19" s="298"/>
    </row>
    <row r="20" spans="1:9" ht="9.9499999999999993" customHeight="1">
      <c r="C20" s="284"/>
      <c r="D20" s="299"/>
      <c r="E20" s="269"/>
      <c r="F20" s="269"/>
      <c r="G20" s="299"/>
      <c r="H20" s="299"/>
      <c r="I20" s="298"/>
    </row>
    <row r="21" spans="1:9" ht="20.100000000000001" customHeight="1">
      <c r="A21" s="268" t="s">
        <v>1271</v>
      </c>
      <c r="C21" s="284"/>
      <c r="D21" s="299"/>
      <c r="E21" s="269"/>
      <c r="F21" s="269"/>
      <c r="G21" s="299"/>
      <c r="H21" s="299"/>
      <c r="I21" s="298"/>
    </row>
    <row r="22" spans="1:9" ht="20.100000000000001" customHeight="1">
      <c r="A22" s="268" t="s">
        <v>27</v>
      </c>
      <c r="H22" s="268"/>
    </row>
  </sheetData>
  <mergeCells count="16">
    <mergeCell ref="A10:C10"/>
    <mergeCell ref="A9:C9"/>
    <mergeCell ref="A13:B13"/>
    <mergeCell ref="A1:H1"/>
    <mergeCell ref="A12:B12"/>
    <mergeCell ref="H4:H5"/>
    <mergeCell ref="D3:D5"/>
    <mergeCell ref="E3:F3"/>
    <mergeCell ref="G3:H3"/>
    <mergeCell ref="E4:E5"/>
    <mergeCell ref="F4:F5"/>
    <mergeCell ref="G4:G5"/>
    <mergeCell ref="A3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view="pageBreakPreview" zoomScaleNormal="115" zoomScaleSheetLayoutView="100" workbookViewId="0">
      <selection sqref="A1:L1"/>
    </sheetView>
  </sheetViews>
  <sheetFormatPr defaultColWidth="9" defaultRowHeight="13.5"/>
  <cols>
    <col min="1" max="1" width="4.625" style="268" customWidth="1"/>
    <col min="2" max="2" width="4.5" style="268" bestFit="1" customWidth="1"/>
    <col min="3" max="3" width="4.625" style="268" customWidth="1"/>
    <col min="4" max="5" width="0.875" style="268" customWidth="1"/>
    <col min="6" max="11" width="10.625" style="268" customWidth="1"/>
    <col min="12" max="12" width="10.625" style="269" customWidth="1"/>
    <col min="13" max="16" width="5" style="268" customWidth="1"/>
    <col min="17" max="16384" width="9" style="268"/>
  </cols>
  <sheetData>
    <row r="1" spans="1:14" ht="27" customHeight="1">
      <c r="A1" s="1451" t="s">
        <v>1270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  <c r="L1" s="1451"/>
      <c r="N1" s="297"/>
    </row>
    <row r="2" spans="1:14" ht="20.100000000000001" customHeight="1" thickBot="1">
      <c r="A2" s="1448" t="s">
        <v>1269</v>
      </c>
      <c r="B2" s="1448"/>
      <c r="C2" s="1448"/>
      <c r="D2" s="273"/>
      <c r="E2" s="273"/>
      <c r="F2" s="296"/>
      <c r="G2" s="296"/>
      <c r="H2" s="296"/>
      <c r="I2" s="296"/>
      <c r="J2" s="296"/>
      <c r="K2" s="296"/>
      <c r="L2" s="296"/>
    </row>
    <row r="3" spans="1:14" ht="20.100000000000001" customHeight="1">
      <c r="A3" s="1467" t="s">
        <v>2</v>
      </c>
      <c r="B3" s="1467"/>
      <c r="C3" s="1467"/>
      <c r="D3" s="1468"/>
      <c r="E3" s="1461" t="s">
        <v>1179</v>
      </c>
      <c r="F3" s="1462"/>
      <c r="G3" s="1454" t="s">
        <v>1268</v>
      </c>
      <c r="H3" s="1454"/>
      <c r="I3" s="1454" t="s">
        <v>1267</v>
      </c>
      <c r="J3" s="1454"/>
      <c r="K3" s="1454"/>
      <c r="L3" s="1456"/>
    </row>
    <row r="4" spans="1:14" ht="20.100000000000001" customHeight="1">
      <c r="A4" s="1448"/>
      <c r="B4" s="1448"/>
      <c r="C4" s="1448"/>
      <c r="D4" s="1449"/>
      <c r="E4" s="1463"/>
      <c r="F4" s="1464"/>
      <c r="G4" s="1455" t="s">
        <v>65</v>
      </c>
      <c r="H4" s="1455" t="s">
        <v>64</v>
      </c>
      <c r="I4" s="1455" t="s">
        <v>63</v>
      </c>
      <c r="J4" s="1455"/>
      <c r="K4" s="1455" t="s">
        <v>62</v>
      </c>
      <c r="L4" s="1453"/>
    </row>
    <row r="5" spans="1:14" ht="20.100000000000001" customHeight="1">
      <c r="A5" s="1469"/>
      <c r="B5" s="1469"/>
      <c r="C5" s="1469"/>
      <c r="D5" s="1470"/>
      <c r="E5" s="1465"/>
      <c r="F5" s="1466"/>
      <c r="G5" s="1455"/>
      <c r="H5" s="1455"/>
      <c r="I5" s="295" t="s">
        <v>61</v>
      </c>
      <c r="J5" s="295" t="s">
        <v>60</v>
      </c>
      <c r="K5" s="295" t="s">
        <v>61</v>
      </c>
      <c r="L5" s="294" t="s">
        <v>60</v>
      </c>
    </row>
    <row r="6" spans="1:14" ht="20.100000000000001" customHeight="1">
      <c r="A6" s="1448" t="s">
        <v>1229</v>
      </c>
      <c r="B6" s="1448"/>
      <c r="C6" s="1448"/>
      <c r="D6" s="293"/>
      <c r="E6" s="273"/>
      <c r="F6" s="281">
        <v>162</v>
      </c>
      <c r="G6" s="281">
        <v>119</v>
      </c>
      <c r="H6" s="281">
        <v>9</v>
      </c>
      <c r="I6" s="281">
        <v>2</v>
      </c>
      <c r="J6" s="281">
        <v>34</v>
      </c>
      <c r="K6" s="280">
        <v>0</v>
      </c>
      <c r="L6" s="280">
        <v>0</v>
      </c>
    </row>
    <row r="7" spans="1:14" ht="20.100000000000001" customHeight="1">
      <c r="A7" s="1460" t="s">
        <v>50</v>
      </c>
      <c r="B7" s="1460"/>
      <c r="C7" s="1460"/>
      <c r="D7" s="293"/>
      <c r="E7" s="273"/>
      <c r="F7" s="281">
        <v>55</v>
      </c>
      <c r="G7" s="281">
        <v>18</v>
      </c>
      <c r="H7" s="280">
        <v>0</v>
      </c>
      <c r="I7" s="281">
        <v>1</v>
      </c>
      <c r="J7" s="281">
        <v>37</v>
      </c>
      <c r="K7" s="280">
        <v>0</v>
      </c>
      <c r="L7" s="280">
        <v>0</v>
      </c>
    </row>
    <row r="8" spans="1:14" ht="20.100000000000001" customHeight="1">
      <c r="A8" s="1460" t="s">
        <v>49</v>
      </c>
      <c r="B8" s="1460"/>
      <c r="C8" s="1460"/>
      <c r="D8" s="293"/>
      <c r="E8" s="273"/>
      <c r="F8" s="281">
        <v>53</v>
      </c>
      <c r="G8" s="281">
        <v>25</v>
      </c>
      <c r="H8" s="281">
        <v>1</v>
      </c>
      <c r="I8" s="280">
        <v>0</v>
      </c>
      <c r="J8" s="280">
        <v>0</v>
      </c>
      <c r="K8" s="281">
        <v>1</v>
      </c>
      <c r="L8" s="281">
        <v>27</v>
      </c>
    </row>
    <row r="9" spans="1:14" ht="20.100000000000001" customHeight="1">
      <c r="A9" s="1460" t="s">
        <v>1228</v>
      </c>
      <c r="B9" s="1460"/>
      <c r="C9" s="1460"/>
      <c r="D9" s="293"/>
      <c r="E9" s="273"/>
      <c r="F9" s="292">
        <v>43</v>
      </c>
      <c r="G9" s="292">
        <v>13</v>
      </c>
      <c r="H9" s="281">
        <v>1</v>
      </c>
      <c r="I9" s="280">
        <v>0</v>
      </c>
      <c r="J9" s="280">
        <v>0</v>
      </c>
      <c r="K9" s="280">
        <v>1</v>
      </c>
      <c r="L9" s="280">
        <v>29</v>
      </c>
    </row>
    <row r="10" spans="1:14" ht="20.100000000000001" customHeight="1">
      <c r="A10" s="1446" t="s">
        <v>56</v>
      </c>
      <c r="B10" s="1446"/>
      <c r="C10" s="1446"/>
      <c r="D10" s="291"/>
      <c r="E10" s="290"/>
      <c r="F10" s="289">
        <v>69</v>
      </c>
      <c r="G10" s="289">
        <v>60</v>
      </c>
      <c r="H10" s="288">
        <v>9</v>
      </c>
      <c r="I10" s="280" t="s">
        <v>1265</v>
      </c>
      <c r="J10" s="280" t="s">
        <v>1265</v>
      </c>
      <c r="K10" s="280" t="s">
        <v>1265</v>
      </c>
      <c r="L10" s="280" t="s">
        <v>1265</v>
      </c>
    </row>
    <row r="11" spans="1:14" ht="15" customHeight="1">
      <c r="D11" s="287"/>
      <c r="F11" s="281"/>
      <c r="G11" s="281"/>
      <c r="H11" s="281"/>
      <c r="I11" s="281"/>
      <c r="J11" s="281"/>
      <c r="K11" s="281"/>
      <c r="L11" s="281"/>
    </row>
    <row r="12" spans="1:14" ht="20.100000000000001" customHeight="1">
      <c r="A12" s="1448" t="s">
        <v>1227</v>
      </c>
      <c r="B12" s="1448"/>
      <c r="C12" s="282" t="s">
        <v>1266</v>
      </c>
      <c r="D12" s="283"/>
      <c r="E12" s="282"/>
      <c r="F12" s="281">
        <v>4</v>
      </c>
      <c r="G12" s="281">
        <v>4</v>
      </c>
      <c r="H12" s="280" t="s">
        <v>1265</v>
      </c>
      <c r="I12" s="280" t="s">
        <v>1265</v>
      </c>
      <c r="J12" s="280" t="s">
        <v>1265</v>
      </c>
      <c r="K12" s="280" t="s">
        <v>1265</v>
      </c>
      <c r="L12" s="280" t="s">
        <v>1265</v>
      </c>
    </row>
    <row r="13" spans="1:14" ht="20.100000000000001" customHeight="1">
      <c r="A13" s="273"/>
      <c r="B13" s="273"/>
      <c r="C13" s="284" t="s">
        <v>56</v>
      </c>
      <c r="D13" s="285"/>
      <c r="E13" s="284"/>
      <c r="F13" s="281">
        <v>7</v>
      </c>
      <c r="G13" s="281">
        <v>6</v>
      </c>
      <c r="H13" s="280">
        <v>1</v>
      </c>
      <c r="I13" s="280" t="s">
        <v>1265</v>
      </c>
      <c r="J13" s="280" t="s">
        <v>1265</v>
      </c>
      <c r="K13" s="280" t="s">
        <v>1265</v>
      </c>
      <c r="L13" s="280" t="s">
        <v>1265</v>
      </c>
    </row>
    <row r="14" spans="1:14" ht="20.100000000000001" customHeight="1">
      <c r="C14" s="284" t="s">
        <v>55</v>
      </c>
      <c r="D14" s="285"/>
      <c r="E14" s="284"/>
      <c r="F14" s="281">
        <v>3</v>
      </c>
      <c r="G14" s="281">
        <v>3</v>
      </c>
      <c r="H14" s="280" t="s">
        <v>1265</v>
      </c>
      <c r="I14" s="280" t="s">
        <v>1265</v>
      </c>
      <c r="J14" s="280" t="s">
        <v>1265</v>
      </c>
      <c r="K14" s="280" t="s">
        <v>1265</v>
      </c>
      <c r="L14" s="280" t="s">
        <v>1265</v>
      </c>
    </row>
    <row r="15" spans="1:14" ht="20.100000000000001" customHeight="1">
      <c r="C15" s="284" t="s">
        <v>54</v>
      </c>
      <c r="D15" s="285"/>
      <c r="E15" s="284"/>
      <c r="F15" s="281">
        <v>11</v>
      </c>
      <c r="G15" s="281">
        <v>11</v>
      </c>
      <c r="H15" s="280" t="s">
        <v>1265</v>
      </c>
      <c r="I15" s="280" t="s">
        <v>1265</v>
      </c>
      <c r="J15" s="280" t="s">
        <v>1265</v>
      </c>
      <c r="K15" s="280" t="s">
        <v>1265</v>
      </c>
      <c r="L15" s="280" t="s">
        <v>1265</v>
      </c>
    </row>
    <row r="16" spans="1:14" ht="20.100000000000001" customHeight="1">
      <c r="C16" s="284" t="s">
        <v>53</v>
      </c>
      <c r="D16" s="285"/>
      <c r="E16" s="284"/>
      <c r="F16" s="281">
        <v>27</v>
      </c>
      <c r="G16" s="281">
        <v>20</v>
      </c>
      <c r="H16" s="280">
        <v>7</v>
      </c>
      <c r="I16" s="280" t="s">
        <v>1265</v>
      </c>
      <c r="J16" s="280" t="s">
        <v>1265</v>
      </c>
      <c r="K16" s="280" t="s">
        <v>1265</v>
      </c>
      <c r="L16" s="280" t="s">
        <v>1265</v>
      </c>
    </row>
    <row r="17" spans="1:21" ht="20.100000000000001" customHeight="1">
      <c r="C17" s="284" t="s">
        <v>52</v>
      </c>
      <c r="D17" s="285"/>
      <c r="E17" s="284"/>
      <c r="F17" s="281">
        <v>3</v>
      </c>
      <c r="G17" s="281">
        <v>3</v>
      </c>
      <c r="H17" s="280" t="s">
        <v>1265</v>
      </c>
      <c r="I17" s="280" t="s">
        <v>1265</v>
      </c>
      <c r="J17" s="280" t="s">
        <v>1265</v>
      </c>
      <c r="K17" s="280" t="s">
        <v>1265</v>
      </c>
      <c r="L17" s="280" t="s">
        <v>1265</v>
      </c>
    </row>
    <row r="18" spans="1:21" ht="20.100000000000001" customHeight="1">
      <c r="C18" s="282">
        <v>10</v>
      </c>
      <c r="D18" s="283"/>
      <c r="E18" s="282"/>
      <c r="F18" s="281">
        <v>9</v>
      </c>
      <c r="G18" s="281">
        <v>8</v>
      </c>
      <c r="H18" s="280">
        <v>1</v>
      </c>
      <c r="I18" s="280" t="s">
        <v>1265</v>
      </c>
      <c r="J18" s="280" t="s">
        <v>1265</v>
      </c>
      <c r="K18" s="280" t="s">
        <v>1265</v>
      </c>
      <c r="L18" s="280" t="s">
        <v>1265</v>
      </c>
    </row>
    <row r="19" spans="1:21" ht="20.100000000000001" customHeight="1">
      <c r="C19" s="282">
        <v>11</v>
      </c>
      <c r="D19" s="283"/>
      <c r="E19" s="282"/>
      <c r="F19" s="281">
        <v>5</v>
      </c>
      <c r="G19" s="281">
        <v>5</v>
      </c>
      <c r="H19" s="280" t="s">
        <v>1265</v>
      </c>
      <c r="I19" s="280" t="s">
        <v>1265</v>
      </c>
      <c r="J19" s="280" t="s">
        <v>1265</v>
      </c>
      <c r="K19" s="280" t="s">
        <v>1265</v>
      </c>
      <c r="L19" s="280" t="s">
        <v>1265</v>
      </c>
    </row>
    <row r="20" spans="1:21" ht="5.0999999999999996" customHeight="1" thickBot="1">
      <c r="A20" s="279"/>
      <c r="B20" s="279"/>
      <c r="C20" s="277"/>
      <c r="D20" s="278"/>
      <c r="E20" s="277"/>
      <c r="F20" s="276"/>
      <c r="G20" s="276"/>
      <c r="H20" s="276"/>
      <c r="I20" s="276"/>
      <c r="J20" s="276"/>
      <c r="K20" s="276"/>
      <c r="L20" s="276"/>
    </row>
    <row r="21" spans="1:21" ht="9.9499999999999993" customHeight="1">
      <c r="B21" s="273"/>
      <c r="C21" s="273"/>
      <c r="D21" s="273"/>
      <c r="E21" s="273"/>
      <c r="F21" s="275"/>
      <c r="G21" s="275"/>
      <c r="H21" s="275"/>
      <c r="I21" s="274"/>
      <c r="J21" s="274"/>
      <c r="K21" s="274"/>
      <c r="L21" s="274"/>
    </row>
    <row r="22" spans="1:21" ht="20.100000000000001" customHeight="1">
      <c r="A22" s="268" t="s">
        <v>1264</v>
      </c>
      <c r="B22" s="273"/>
      <c r="C22" s="273"/>
      <c r="D22" s="273"/>
      <c r="E22" s="273"/>
      <c r="F22" s="270"/>
      <c r="G22" s="270"/>
      <c r="H22" s="270"/>
      <c r="I22" s="270"/>
      <c r="J22" s="270"/>
      <c r="K22" s="270"/>
      <c r="L22" s="270"/>
    </row>
    <row r="23" spans="1:21" ht="20.100000000000001" customHeight="1">
      <c r="A23" s="268" t="s">
        <v>1263</v>
      </c>
      <c r="B23" s="273"/>
      <c r="C23" s="273"/>
      <c r="D23" s="273"/>
      <c r="E23" s="273"/>
      <c r="F23" s="270"/>
      <c r="G23" s="270"/>
      <c r="H23" s="270"/>
      <c r="I23" s="270"/>
      <c r="J23" s="270"/>
      <c r="K23" s="270"/>
      <c r="L23" s="270"/>
    </row>
    <row r="24" spans="1:21" ht="20.100000000000001" customHeight="1">
      <c r="A24" s="268" t="s">
        <v>1262</v>
      </c>
      <c r="L24" s="268"/>
    </row>
    <row r="25" spans="1:21" ht="20.100000000000001" customHeight="1">
      <c r="J25" s="272"/>
    </row>
    <row r="26" spans="1:21" ht="20.100000000000001" customHeight="1"/>
    <row r="27" spans="1:21" ht="19.5" customHeight="1">
      <c r="M27" s="270"/>
      <c r="N27" s="271"/>
      <c r="O27" s="270"/>
      <c r="P27" s="270"/>
      <c r="Q27" s="270"/>
      <c r="R27" s="270"/>
      <c r="S27" s="270"/>
      <c r="T27" s="270"/>
      <c r="U27" s="270"/>
    </row>
    <row r="28" spans="1:21" ht="20.100000000000001" customHeight="1"/>
  </sheetData>
  <mergeCells count="16">
    <mergeCell ref="A2:C2"/>
    <mergeCell ref="A1:L1"/>
    <mergeCell ref="G3:H3"/>
    <mergeCell ref="I3:L3"/>
    <mergeCell ref="G4:G5"/>
    <mergeCell ref="H4:H5"/>
    <mergeCell ref="I4:J4"/>
    <mergeCell ref="K4:L4"/>
    <mergeCell ref="E3:F5"/>
    <mergeCell ref="A3:D5"/>
    <mergeCell ref="A8:C8"/>
    <mergeCell ref="A10:C10"/>
    <mergeCell ref="A12:B12"/>
    <mergeCell ref="A9:C9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fitToWidth="0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sqref="A1:J1"/>
    </sheetView>
  </sheetViews>
  <sheetFormatPr defaultRowHeight="13.5"/>
  <cols>
    <col min="1" max="2" width="4.625" style="380" customWidth="1"/>
    <col min="3" max="3" width="5.375" style="380" customWidth="1"/>
    <col min="4" max="10" width="13.625" style="380" customWidth="1"/>
    <col min="11" max="11" width="1.625" style="380" customWidth="1"/>
    <col min="12" max="16384" width="9" style="380"/>
  </cols>
  <sheetData>
    <row r="1" spans="1:13" ht="27" customHeight="1">
      <c r="A1" s="1471" t="s">
        <v>1355</v>
      </c>
      <c r="B1" s="1471"/>
      <c r="C1" s="1471"/>
      <c r="D1" s="1471"/>
      <c r="E1" s="1471"/>
      <c r="F1" s="1471"/>
      <c r="G1" s="1471"/>
      <c r="H1" s="1471"/>
      <c r="I1" s="1471"/>
      <c r="J1" s="1471"/>
    </row>
    <row r="2" spans="1:13" ht="20.100000000000001" customHeight="1" thickBot="1">
      <c r="A2" s="1472" t="s">
        <v>1354</v>
      </c>
      <c r="B2" s="1472"/>
      <c r="C2" s="1472"/>
    </row>
    <row r="3" spans="1:13" ht="20.100000000000001" customHeight="1">
      <c r="A3" s="1476" t="s">
        <v>2</v>
      </c>
      <c r="B3" s="1474"/>
      <c r="C3" s="1474"/>
      <c r="D3" s="1474" t="s">
        <v>1179</v>
      </c>
      <c r="E3" s="1454" t="s">
        <v>1353</v>
      </c>
      <c r="F3" s="1454"/>
      <c r="G3" s="1454"/>
      <c r="H3" s="1454" t="s">
        <v>1267</v>
      </c>
      <c r="I3" s="1454"/>
      <c r="J3" s="1456"/>
    </row>
    <row r="4" spans="1:13" ht="20.100000000000001" customHeight="1">
      <c r="A4" s="1477"/>
      <c r="B4" s="1475"/>
      <c r="C4" s="1475"/>
      <c r="D4" s="1475"/>
      <c r="E4" s="295" t="s">
        <v>1352</v>
      </c>
      <c r="F4" s="295" t="s">
        <v>1350</v>
      </c>
      <c r="G4" s="295" t="s">
        <v>1349</v>
      </c>
      <c r="H4" s="295" t="s">
        <v>1351</v>
      </c>
      <c r="I4" s="295" t="s">
        <v>1350</v>
      </c>
      <c r="J4" s="407" t="s">
        <v>1349</v>
      </c>
    </row>
    <row r="5" spans="1:13" ht="20.100000000000001" customHeight="1">
      <c r="A5" s="1450" t="s">
        <v>1229</v>
      </c>
      <c r="B5" s="1450"/>
      <c r="C5" s="1449"/>
      <c r="D5" s="393">
        <v>336</v>
      </c>
      <c r="E5" s="280">
        <v>132</v>
      </c>
      <c r="F5" s="280">
        <v>26</v>
      </c>
      <c r="G5" s="280">
        <v>0</v>
      </c>
      <c r="H5" s="280">
        <v>100</v>
      </c>
      <c r="I5" s="280">
        <v>78</v>
      </c>
      <c r="J5" s="280">
        <v>0</v>
      </c>
    </row>
    <row r="6" spans="1:13" ht="20.100000000000001" customHeight="1">
      <c r="A6" s="1473" t="s">
        <v>50</v>
      </c>
      <c r="B6" s="1473"/>
      <c r="C6" s="1478"/>
      <c r="D6" s="393">
        <v>155</v>
      </c>
      <c r="E6" s="280">
        <v>103</v>
      </c>
      <c r="F6" s="280">
        <v>38</v>
      </c>
      <c r="G6" s="280">
        <v>1</v>
      </c>
      <c r="H6" s="280">
        <v>1</v>
      </c>
      <c r="I6" s="280">
        <v>12</v>
      </c>
      <c r="J6" s="280">
        <v>0</v>
      </c>
    </row>
    <row r="7" spans="1:13" ht="20.100000000000001" customHeight="1">
      <c r="A7" s="1473" t="s">
        <v>49</v>
      </c>
      <c r="B7" s="1473"/>
      <c r="C7" s="1478"/>
      <c r="D7" s="393">
        <v>97</v>
      </c>
      <c r="E7" s="280">
        <v>55</v>
      </c>
      <c r="F7" s="280">
        <v>3</v>
      </c>
      <c r="G7" s="280">
        <v>0</v>
      </c>
      <c r="H7" s="280">
        <v>27</v>
      </c>
      <c r="I7" s="280">
        <v>12</v>
      </c>
      <c r="J7" s="280">
        <v>0</v>
      </c>
    </row>
    <row r="8" spans="1:13" ht="20.100000000000001" customHeight="1">
      <c r="A8" s="1473" t="s">
        <v>1228</v>
      </c>
      <c r="B8" s="1473"/>
      <c r="C8" s="1478"/>
      <c r="D8" s="280">
        <v>248</v>
      </c>
      <c r="E8" s="280">
        <v>163</v>
      </c>
      <c r="F8" s="280">
        <v>44</v>
      </c>
      <c r="G8" s="280">
        <v>0</v>
      </c>
      <c r="H8" s="280">
        <v>2</v>
      </c>
      <c r="I8" s="280">
        <v>39</v>
      </c>
      <c r="J8" s="280">
        <v>0</v>
      </c>
    </row>
    <row r="9" spans="1:13" ht="20.100000000000001" customHeight="1">
      <c r="A9" s="1479" t="s">
        <v>56</v>
      </c>
      <c r="B9" s="1479"/>
      <c r="C9" s="1447"/>
      <c r="D9" s="406">
        <v>340</v>
      </c>
      <c r="E9" s="405">
        <v>188</v>
      </c>
      <c r="F9" s="405">
        <v>43</v>
      </c>
      <c r="G9" s="405" t="s">
        <v>1265</v>
      </c>
      <c r="H9" s="405">
        <v>61</v>
      </c>
      <c r="I9" s="405">
        <v>48</v>
      </c>
      <c r="J9" s="405" t="s">
        <v>1265</v>
      </c>
    </row>
    <row r="10" spans="1:13" ht="15" customHeight="1">
      <c r="B10" s="404"/>
      <c r="C10" s="404"/>
      <c r="D10" s="393"/>
      <c r="E10" s="280"/>
      <c r="F10" s="280"/>
      <c r="G10" s="280"/>
      <c r="H10" s="280"/>
      <c r="I10" s="280"/>
      <c r="J10" s="280"/>
    </row>
    <row r="11" spans="1:13" ht="20.100000000000001" customHeight="1">
      <c r="A11" s="1473" t="s">
        <v>1227</v>
      </c>
      <c r="B11" s="1473"/>
      <c r="C11" s="305" t="s">
        <v>57</v>
      </c>
      <c r="D11" s="393">
        <v>10</v>
      </c>
      <c r="E11" s="280">
        <v>8</v>
      </c>
      <c r="F11" s="280">
        <v>2</v>
      </c>
      <c r="G11" s="280" t="s">
        <v>1265</v>
      </c>
      <c r="H11" s="280" t="s">
        <v>1265</v>
      </c>
      <c r="I11" s="280" t="s">
        <v>1265</v>
      </c>
      <c r="J11" s="280" t="s">
        <v>1265</v>
      </c>
      <c r="L11" s="382"/>
      <c r="M11" s="382"/>
    </row>
    <row r="12" spans="1:13" ht="20.100000000000001" customHeight="1">
      <c r="A12" s="1450"/>
      <c r="B12" s="1450"/>
      <c r="C12" s="305" t="s">
        <v>56</v>
      </c>
      <c r="D12" s="393">
        <v>70</v>
      </c>
      <c r="E12" s="280">
        <v>19</v>
      </c>
      <c r="F12" s="280">
        <v>1</v>
      </c>
      <c r="G12" s="280" t="s">
        <v>1265</v>
      </c>
      <c r="H12" s="280">
        <v>2</v>
      </c>
      <c r="I12" s="280">
        <v>48</v>
      </c>
      <c r="J12" s="280" t="s">
        <v>1265</v>
      </c>
      <c r="L12" s="382"/>
      <c r="M12" s="382"/>
    </row>
    <row r="13" spans="1:13" ht="20.100000000000001" customHeight="1">
      <c r="C13" s="305" t="s">
        <v>55</v>
      </c>
      <c r="D13" s="393">
        <v>13</v>
      </c>
      <c r="E13" s="280">
        <v>13</v>
      </c>
      <c r="F13" s="280" t="s">
        <v>1265</v>
      </c>
      <c r="G13" s="280" t="s">
        <v>1265</v>
      </c>
      <c r="H13" s="280" t="s">
        <v>1265</v>
      </c>
      <c r="I13" s="280" t="s">
        <v>1265</v>
      </c>
      <c r="J13" s="280" t="s">
        <v>1265</v>
      </c>
      <c r="L13" s="382"/>
      <c r="M13" s="382"/>
    </row>
    <row r="14" spans="1:13" ht="20.100000000000001" customHeight="1">
      <c r="C14" s="305" t="s">
        <v>54</v>
      </c>
      <c r="D14" s="393">
        <v>19</v>
      </c>
      <c r="E14" s="280">
        <v>9</v>
      </c>
      <c r="F14" s="280" t="s">
        <v>1265</v>
      </c>
      <c r="G14" s="280" t="s">
        <v>1265</v>
      </c>
      <c r="H14" s="280">
        <v>10</v>
      </c>
      <c r="I14" s="280" t="s">
        <v>1265</v>
      </c>
      <c r="J14" s="280" t="s">
        <v>1265</v>
      </c>
      <c r="L14" s="382"/>
      <c r="M14" s="382"/>
    </row>
    <row r="15" spans="1:13" ht="20.100000000000001" customHeight="1">
      <c r="C15" s="305" t="s">
        <v>53</v>
      </c>
      <c r="D15" s="393">
        <v>17</v>
      </c>
      <c r="E15" s="280">
        <v>14</v>
      </c>
      <c r="F15" s="280">
        <v>3</v>
      </c>
      <c r="G15" s="280" t="s">
        <v>1265</v>
      </c>
      <c r="H15" s="280" t="s">
        <v>1265</v>
      </c>
      <c r="I15" s="280" t="s">
        <v>1265</v>
      </c>
      <c r="J15" s="280" t="s">
        <v>1265</v>
      </c>
      <c r="L15" s="382"/>
      <c r="M15" s="382"/>
    </row>
    <row r="16" spans="1:13" ht="20.100000000000001" customHeight="1">
      <c r="C16" s="305" t="s">
        <v>52</v>
      </c>
      <c r="D16" s="393">
        <v>15</v>
      </c>
      <c r="E16" s="280">
        <v>15</v>
      </c>
      <c r="F16" s="280" t="s">
        <v>1265</v>
      </c>
      <c r="G16" s="280" t="s">
        <v>1265</v>
      </c>
      <c r="H16" s="280" t="s">
        <v>1265</v>
      </c>
      <c r="I16" s="280" t="s">
        <v>1265</v>
      </c>
      <c r="J16" s="280" t="s">
        <v>1265</v>
      </c>
      <c r="L16" s="382"/>
      <c r="M16" s="382"/>
    </row>
    <row r="17" spans="1:13" ht="20.100000000000001" customHeight="1">
      <c r="C17" s="305" t="s">
        <v>1348</v>
      </c>
      <c r="D17" s="393">
        <v>51</v>
      </c>
      <c r="E17" s="280">
        <v>21</v>
      </c>
      <c r="F17" s="280">
        <v>2</v>
      </c>
      <c r="G17" s="280" t="s">
        <v>1265</v>
      </c>
      <c r="H17" s="280">
        <v>28</v>
      </c>
      <c r="I17" s="280" t="s">
        <v>1265</v>
      </c>
      <c r="J17" s="280" t="s">
        <v>1265</v>
      </c>
      <c r="L17" s="382"/>
      <c r="M17" s="382"/>
    </row>
    <row r="18" spans="1:13" ht="20.100000000000001" customHeight="1">
      <c r="C18" s="305" t="s">
        <v>1347</v>
      </c>
      <c r="D18" s="393">
        <v>114</v>
      </c>
      <c r="E18" s="292">
        <v>80</v>
      </c>
      <c r="F18" s="292">
        <v>34</v>
      </c>
      <c r="G18" s="280" t="s">
        <v>1265</v>
      </c>
      <c r="H18" s="280" t="s">
        <v>1265</v>
      </c>
      <c r="I18" s="280" t="s">
        <v>1265</v>
      </c>
      <c r="J18" s="280" t="s">
        <v>1265</v>
      </c>
      <c r="L18" s="382"/>
      <c r="M18" s="382"/>
    </row>
    <row r="19" spans="1:13" ht="20.100000000000001" customHeight="1">
      <c r="C19" s="305" t="s">
        <v>1346</v>
      </c>
      <c r="D19" s="393" t="s">
        <v>1265</v>
      </c>
      <c r="E19" s="280" t="s">
        <v>1265</v>
      </c>
      <c r="F19" s="280" t="s">
        <v>1265</v>
      </c>
      <c r="G19" s="280" t="s">
        <v>1265</v>
      </c>
      <c r="H19" s="280" t="s">
        <v>1265</v>
      </c>
      <c r="I19" s="280" t="s">
        <v>1265</v>
      </c>
      <c r="J19" s="280" t="s">
        <v>1265</v>
      </c>
      <c r="L19" s="382"/>
      <c r="M19" s="382"/>
    </row>
    <row r="20" spans="1:13" ht="20.100000000000001" customHeight="1">
      <c r="A20" s="1473" t="s">
        <v>1226</v>
      </c>
      <c r="B20" s="1473"/>
      <c r="C20" s="305" t="s">
        <v>51</v>
      </c>
      <c r="D20" s="393">
        <v>3</v>
      </c>
      <c r="E20" s="292">
        <v>2</v>
      </c>
      <c r="F20" s="280">
        <v>1</v>
      </c>
      <c r="G20" s="280" t="s">
        <v>1265</v>
      </c>
      <c r="H20" s="280" t="s">
        <v>1265</v>
      </c>
      <c r="I20" s="280" t="s">
        <v>1265</v>
      </c>
      <c r="J20" s="280" t="s">
        <v>1265</v>
      </c>
      <c r="L20" s="382"/>
      <c r="M20" s="382"/>
    </row>
    <row r="21" spans="1:13" ht="20.100000000000001" customHeight="1">
      <c r="C21" s="305" t="s">
        <v>50</v>
      </c>
      <c r="D21" s="393">
        <v>6</v>
      </c>
      <c r="E21" s="292">
        <v>6</v>
      </c>
      <c r="F21" s="280" t="s">
        <v>1265</v>
      </c>
      <c r="G21" s="280" t="s">
        <v>1265</v>
      </c>
      <c r="H21" s="280" t="s">
        <v>1265</v>
      </c>
      <c r="I21" s="280" t="s">
        <v>1265</v>
      </c>
      <c r="J21" s="280" t="s">
        <v>1265</v>
      </c>
      <c r="L21" s="382"/>
      <c r="M21" s="382"/>
    </row>
    <row r="22" spans="1:13" ht="20.100000000000001" customHeight="1" thickBot="1">
      <c r="A22" s="279"/>
      <c r="B22" s="279"/>
      <c r="C22" s="302" t="s">
        <v>49</v>
      </c>
      <c r="D22" s="390">
        <v>22</v>
      </c>
      <c r="E22" s="388">
        <v>1</v>
      </c>
      <c r="F22" s="388" t="s">
        <v>1265</v>
      </c>
      <c r="G22" s="388" t="s">
        <v>1265</v>
      </c>
      <c r="H22" s="388">
        <v>21</v>
      </c>
      <c r="I22" s="388" t="s">
        <v>1265</v>
      </c>
      <c r="J22" s="388" t="s">
        <v>1265</v>
      </c>
      <c r="L22" s="382"/>
      <c r="M22" s="382"/>
    </row>
    <row r="23" spans="1:13" ht="9.9499999999999993" customHeight="1">
      <c r="D23" s="403"/>
      <c r="E23" s="382"/>
      <c r="F23" s="382"/>
      <c r="G23" s="382"/>
      <c r="H23" s="382"/>
      <c r="I23" s="382"/>
      <c r="J23" s="382"/>
      <c r="M23" s="382"/>
    </row>
    <row r="24" spans="1:13" ht="20.100000000000001" customHeight="1">
      <c r="A24" s="268" t="s">
        <v>1292</v>
      </c>
      <c r="B24" s="401"/>
      <c r="C24" s="401"/>
      <c r="D24" s="401"/>
      <c r="E24" s="402"/>
      <c r="F24" s="401"/>
      <c r="G24" s="401"/>
      <c r="H24" s="401"/>
      <c r="I24" s="401"/>
      <c r="J24" s="401"/>
    </row>
    <row r="25" spans="1:13" ht="20.100000000000001" customHeight="1">
      <c r="A25" s="401" t="s">
        <v>1345</v>
      </c>
    </row>
  </sheetData>
  <mergeCells count="14">
    <mergeCell ref="A1:J1"/>
    <mergeCell ref="A2:C2"/>
    <mergeCell ref="A11:B11"/>
    <mergeCell ref="A20:B20"/>
    <mergeCell ref="D3:D4"/>
    <mergeCell ref="E3:G3"/>
    <mergeCell ref="H3:J3"/>
    <mergeCell ref="A3:C4"/>
    <mergeCell ref="A12:B12"/>
    <mergeCell ref="A5:C5"/>
    <mergeCell ref="A6:C6"/>
    <mergeCell ref="A7:C7"/>
    <mergeCell ref="A8:C8"/>
    <mergeCell ref="A9:C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view="pageBreakPreview" zoomScale="110" zoomScaleNormal="100" zoomScaleSheetLayoutView="110" workbookViewId="0">
      <selection sqref="A1:M1"/>
    </sheetView>
  </sheetViews>
  <sheetFormatPr defaultColWidth="9" defaultRowHeight="13.5"/>
  <cols>
    <col min="1" max="2" width="4.625" style="380" customWidth="1"/>
    <col min="3" max="3" width="5.5" style="380" customWidth="1"/>
    <col min="4" max="9" width="10.625" style="380" customWidth="1"/>
    <col min="10" max="10" width="10.625" style="381" customWidth="1"/>
    <col min="11" max="14" width="5.25" style="380" customWidth="1"/>
    <col min="15" max="16384" width="9" style="380"/>
  </cols>
  <sheetData>
    <row r="1" spans="1:12" ht="27" customHeight="1">
      <c r="A1" s="1471" t="s">
        <v>1344</v>
      </c>
      <c r="B1" s="1471"/>
      <c r="C1" s="1471"/>
      <c r="D1" s="1471"/>
      <c r="E1" s="1471"/>
      <c r="F1" s="1471"/>
      <c r="G1" s="1471"/>
      <c r="H1" s="1471"/>
      <c r="I1" s="1471"/>
      <c r="J1" s="1471"/>
    </row>
    <row r="2" spans="1:12" ht="20.100000000000001" customHeight="1" thickBot="1">
      <c r="B2" s="400" t="s">
        <v>1269</v>
      </c>
      <c r="C2" s="400"/>
      <c r="D2" s="400"/>
      <c r="E2" s="400"/>
      <c r="F2" s="400"/>
      <c r="G2" s="400"/>
      <c r="H2" s="400"/>
      <c r="I2" s="400"/>
      <c r="J2" s="400"/>
    </row>
    <row r="3" spans="1:12" ht="20.100000000000001" customHeight="1">
      <c r="A3" s="1476" t="s">
        <v>2</v>
      </c>
      <c r="B3" s="1474"/>
      <c r="C3" s="1474"/>
      <c r="D3" s="1474" t="s">
        <v>1277</v>
      </c>
      <c r="E3" s="1454" t="s">
        <v>1343</v>
      </c>
      <c r="F3" s="1454"/>
      <c r="G3" s="1454" t="s">
        <v>1342</v>
      </c>
      <c r="H3" s="1454"/>
      <c r="I3" s="1454"/>
      <c r="J3" s="1456"/>
    </row>
    <row r="4" spans="1:12" ht="20.100000000000001" customHeight="1">
      <c r="A4" s="1477"/>
      <c r="B4" s="1475"/>
      <c r="C4" s="1475"/>
      <c r="D4" s="1475"/>
      <c r="E4" s="1455" t="s">
        <v>65</v>
      </c>
      <c r="F4" s="1455" t="s">
        <v>64</v>
      </c>
      <c r="G4" s="1455" t="s">
        <v>63</v>
      </c>
      <c r="H4" s="1455"/>
      <c r="I4" s="1455" t="s">
        <v>62</v>
      </c>
      <c r="J4" s="1453"/>
    </row>
    <row r="5" spans="1:12" ht="20.100000000000001" customHeight="1">
      <c r="A5" s="1477"/>
      <c r="B5" s="1475"/>
      <c r="C5" s="1475"/>
      <c r="D5" s="1475"/>
      <c r="E5" s="1455"/>
      <c r="F5" s="1455"/>
      <c r="G5" s="362" t="s">
        <v>61</v>
      </c>
      <c r="H5" s="295" t="s">
        <v>60</v>
      </c>
      <c r="I5" s="362" t="s">
        <v>61</v>
      </c>
      <c r="J5" s="294" t="s">
        <v>60</v>
      </c>
    </row>
    <row r="6" spans="1:12" ht="20.100000000000001" customHeight="1">
      <c r="A6" s="1450" t="s">
        <v>1229</v>
      </c>
      <c r="B6" s="1450"/>
      <c r="C6" s="1449"/>
      <c r="D6" s="398">
        <v>1947</v>
      </c>
      <c r="E6" s="392">
        <v>1100</v>
      </c>
      <c r="F6" s="392">
        <v>75</v>
      </c>
      <c r="G6" s="392">
        <v>17</v>
      </c>
      <c r="H6" s="392">
        <v>683</v>
      </c>
      <c r="I6" s="392">
        <v>2</v>
      </c>
      <c r="J6" s="392">
        <v>89</v>
      </c>
    </row>
    <row r="7" spans="1:12" s="394" customFormat="1" ht="20.100000000000001" customHeight="1">
      <c r="A7" s="1473" t="s">
        <v>50</v>
      </c>
      <c r="B7" s="1473"/>
      <c r="C7" s="1478"/>
      <c r="D7" s="398">
        <v>1121</v>
      </c>
      <c r="E7" s="392">
        <v>794</v>
      </c>
      <c r="F7" s="392">
        <v>70</v>
      </c>
      <c r="G7" s="392">
        <v>4</v>
      </c>
      <c r="H7" s="392">
        <v>153</v>
      </c>
      <c r="I7" s="392">
        <v>2</v>
      </c>
      <c r="J7" s="392">
        <v>104</v>
      </c>
      <c r="L7" s="395"/>
    </row>
    <row r="8" spans="1:12" s="394" customFormat="1" ht="20.100000000000001" customHeight="1">
      <c r="A8" s="1473" t="s">
        <v>49</v>
      </c>
      <c r="B8" s="1473"/>
      <c r="C8" s="1478"/>
      <c r="D8" s="398">
        <v>1199</v>
      </c>
      <c r="E8" s="392">
        <v>738</v>
      </c>
      <c r="F8" s="392">
        <v>49</v>
      </c>
      <c r="G8" s="392">
        <v>6</v>
      </c>
      <c r="H8" s="392">
        <v>223</v>
      </c>
      <c r="I8" s="392">
        <v>1</v>
      </c>
      <c r="J8" s="392">
        <v>189</v>
      </c>
      <c r="L8" s="395"/>
    </row>
    <row r="9" spans="1:12" s="394" customFormat="1" ht="20.100000000000001" customHeight="1">
      <c r="A9" s="1473" t="s">
        <v>1228</v>
      </c>
      <c r="B9" s="1473"/>
      <c r="C9" s="1478"/>
      <c r="D9" s="398">
        <v>1422</v>
      </c>
      <c r="E9" s="391">
        <v>1018</v>
      </c>
      <c r="F9" s="391">
        <v>34</v>
      </c>
      <c r="G9" s="391">
        <v>4</v>
      </c>
      <c r="H9" s="391">
        <v>257</v>
      </c>
      <c r="I9" s="391">
        <v>2</v>
      </c>
      <c r="J9" s="391">
        <v>113</v>
      </c>
      <c r="L9" s="395"/>
    </row>
    <row r="10" spans="1:12" s="394" customFormat="1" ht="20.100000000000001" customHeight="1">
      <c r="A10" s="1479" t="s">
        <v>56</v>
      </c>
      <c r="B10" s="1479"/>
      <c r="C10" s="1447"/>
      <c r="D10" s="397">
        <v>1644</v>
      </c>
      <c r="E10" s="396">
        <v>1042</v>
      </c>
      <c r="F10" s="396">
        <v>53</v>
      </c>
      <c r="G10" s="396">
        <v>17</v>
      </c>
      <c r="H10" s="396">
        <v>485</v>
      </c>
      <c r="I10" s="396">
        <v>7</v>
      </c>
      <c r="J10" s="396">
        <v>64</v>
      </c>
      <c r="L10" s="395"/>
    </row>
    <row r="11" spans="1:12" ht="15" customHeight="1">
      <c r="D11" s="393"/>
      <c r="E11" s="280"/>
      <c r="F11" s="280"/>
      <c r="G11" s="280"/>
      <c r="H11" s="280"/>
      <c r="I11" s="280"/>
      <c r="J11" s="280"/>
    </row>
    <row r="12" spans="1:12" ht="20.100000000000001" customHeight="1">
      <c r="A12" s="1450" t="s">
        <v>1227</v>
      </c>
      <c r="B12" s="1450"/>
      <c r="C12" s="305" t="s">
        <v>57</v>
      </c>
      <c r="D12" s="393">
        <v>133</v>
      </c>
      <c r="E12" s="392">
        <v>59</v>
      </c>
      <c r="F12" s="392">
        <v>6</v>
      </c>
      <c r="G12" s="280">
        <v>1</v>
      </c>
      <c r="H12" s="391">
        <v>18</v>
      </c>
      <c r="I12" s="391">
        <v>1</v>
      </c>
      <c r="J12" s="391">
        <v>50</v>
      </c>
      <c r="K12" s="387"/>
      <c r="L12" s="387"/>
    </row>
    <row r="13" spans="1:12" ht="20.100000000000001" customHeight="1">
      <c r="C13" s="305" t="s">
        <v>56</v>
      </c>
      <c r="D13" s="393">
        <v>231</v>
      </c>
      <c r="E13" s="392">
        <v>175</v>
      </c>
      <c r="F13" s="392">
        <v>9</v>
      </c>
      <c r="G13" s="280">
        <v>1</v>
      </c>
      <c r="H13" s="392">
        <v>47</v>
      </c>
      <c r="I13" s="280">
        <v>0</v>
      </c>
      <c r="J13" s="392">
        <v>0</v>
      </c>
      <c r="K13" s="387"/>
      <c r="L13" s="387"/>
    </row>
    <row r="14" spans="1:12" ht="20.100000000000001" customHeight="1">
      <c r="C14" s="305" t="s">
        <v>55</v>
      </c>
      <c r="D14" s="393">
        <v>488</v>
      </c>
      <c r="E14" s="392">
        <v>357</v>
      </c>
      <c r="F14" s="392">
        <v>13</v>
      </c>
      <c r="G14" s="391">
        <v>2</v>
      </c>
      <c r="H14" s="391">
        <v>117</v>
      </c>
      <c r="I14" s="280">
        <v>1</v>
      </c>
      <c r="J14" s="280">
        <v>1</v>
      </c>
      <c r="K14" s="387"/>
      <c r="L14" s="387"/>
    </row>
    <row r="15" spans="1:12" ht="20.100000000000001" customHeight="1">
      <c r="C15" s="305" t="s">
        <v>54</v>
      </c>
      <c r="D15" s="393">
        <v>114</v>
      </c>
      <c r="E15" s="392">
        <v>65</v>
      </c>
      <c r="F15" s="280">
        <v>3</v>
      </c>
      <c r="G15" s="280">
        <v>2</v>
      </c>
      <c r="H15" s="392">
        <v>45</v>
      </c>
      <c r="I15" s="280">
        <v>1</v>
      </c>
      <c r="J15" s="392">
        <v>1</v>
      </c>
      <c r="K15" s="387"/>
      <c r="L15" s="387"/>
    </row>
    <row r="16" spans="1:12" ht="20.100000000000001" customHeight="1">
      <c r="C16" s="305" t="s">
        <v>53</v>
      </c>
      <c r="D16" s="393">
        <v>248</v>
      </c>
      <c r="E16" s="392">
        <v>90</v>
      </c>
      <c r="F16" s="392">
        <v>9</v>
      </c>
      <c r="G16" s="391">
        <v>3</v>
      </c>
      <c r="H16" s="391">
        <v>145</v>
      </c>
      <c r="I16" s="280">
        <v>1</v>
      </c>
      <c r="J16" s="391">
        <v>4</v>
      </c>
      <c r="K16" s="387"/>
      <c r="L16" s="387"/>
    </row>
    <row r="17" spans="1:14" ht="20.100000000000001" customHeight="1">
      <c r="C17" s="305" t="s">
        <v>52</v>
      </c>
      <c r="D17" s="393">
        <v>97</v>
      </c>
      <c r="E17" s="392">
        <v>70</v>
      </c>
      <c r="F17" s="392">
        <v>1</v>
      </c>
      <c r="G17" s="280">
        <v>1</v>
      </c>
      <c r="H17" s="391">
        <v>25</v>
      </c>
      <c r="I17" s="391">
        <v>1</v>
      </c>
      <c r="J17" s="391">
        <v>1</v>
      </c>
      <c r="K17" s="387"/>
      <c r="L17" s="387"/>
    </row>
    <row r="18" spans="1:14" ht="20.100000000000001" customHeight="1">
      <c r="C18" s="305">
        <v>10</v>
      </c>
      <c r="D18" s="393">
        <v>118</v>
      </c>
      <c r="E18" s="392">
        <v>72</v>
      </c>
      <c r="F18" s="392">
        <v>2</v>
      </c>
      <c r="G18" s="392">
        <v>2</v>
      </c>
      <c r="H18" s="392">
        <v>38</v>
      </c>
      <c r="I18" s="280">
        <v>1</v>
      </c>
      <c r="J18" s="392">
        <v>6</v>
      </c>
      <c r="K18" s="387"/>
      <c r="L18" s="387"/>
    </row>
    <row r="19" spans="1:14" ht="20.100000000000001" customHeight="1">
      <c r="C19" s="305">
        <v>11</v>
      </c>
      <c r="D19" s="393">
        <v>92</v>
      </c>
      <c r="E19" s="392">
        <v>71</v>
      </c>
      <c r="F19" s="392">
        <v>3</v>
      </c>
      <c r="G19" s="280">
        <v>1</v>
      </c>
      <c r="H19" s="391">
        <v>18</v>
      </c>
      <c r="I19" s="280">
        <v>0</v>
      </c>
      <c r="J19" s="391">
        <v>0</v>
      </c>
      <c r="K19" s="387"/>
      <c r="L19" s="387"/>
    </row>
    <row r="20" spans="1:14" ht="20.100000000000001" customHeight="1">
      <c r="C20" s="305">
        <v>12</v>
      </c>
      <c r="D20" s="393">
        <v>17</v>
      </c>
      <c r="E20" s="392">
        <v>12</v>
      </c>
      <c r="F20" s="392">
        <v>0</v>
      </c>
      <c r="G20" s="280">
        <v>1</v>
      </c>
      <c r="H20" s="391">
        <v>5</v>
      </c>
      <c r="I20" s="280">
        <v>0</v>
      </c>
      <c r="J20" s="280">
        <v>0</v>
      </c>
      <c r="K20" s="387"/>
      <c r="L20" s="387"/>
    </row>
    <row r="21" spans="1:14" ht="20.100000000000001" customHeight="1">
      <c r="A21" s="1450" t="s">
        <v>1226</v>
      </c>
      <c r="B21" s="1450"/>
      <c r="C21" s="305" t="s">
        <v>51</v>
      </c>
      <c r="D21" s="393">
        <v>13</v>
      </c>
      <c r="E21" s="392">
        <v>8</v>
      </c>
      <c r="F21" s="280">
        <v>0</v>
      </c>
      <c r="G21" s="280">
        <v>1</v>
      </c>
      <c r="H21" s="391">
        <v>5</v>
      </c>
      <c r="I21" s="280">
        <v>0</v>
      </c>
      <c r="J21" s="280">
        <v>0</v>
      </c>
      <c r="K21" s="387"/>
      <c r="L21" s="387"/>
      <c r="M21" s="387"/>
      <c r="N21" s="387"/>
    </row>
    <row r="22" spans="1:14" ht="20.100000000000001" customHeight="1">
      <c r="C22" s="305" t="s">
        <v>50</v>
      </c>
      <c r="D22" s="393">
        <v>53</v>
      </c>
      <c r="E22" s="392">
        <v>34</v>
      </c>
      <c r="F22" s="280">
        <v>6</v>
      </c>
      <c r="G22" s="280">
        <v>1</v>
      </c>
      <c r="H22" s="391">
        <v>13</v>
      </c>
      <c r="I22" s="280">
        <v>0</v>
      </c>
      <c r="J22" s="391">
        <v>0</v>
      </c>
      <c r="K22" s="387"/>
      <c r="L22" s="387"/>
      <c r="N22" s="387"/>
    </row>
    <row r="23" spans="1:14" ht="20.100000000000001" customHeight="1" thickBot="1">
      <c r="A23" s="279"/>
      <c r="B23" s="279"/>
      <c r="C23" s="302" t="s">
        <v>49</v>
      </c>
      <c r="D23" s="390">
        <v>40</v>
      </c>
      <c r="E23" s="389">
        <v>29</v>
      </c>
      <c r="F23" s="389">
        <v>1</v>
      </c>
      <c r="G23" s="388">
        <v>1</v>
      </c>
      <c r="H23" s="389">
        <v>9</v>
      </c>
      <c r="I23" s="388">
        <v>1</v>
      </c>
      <c r="J23" s="388">
        <v>1</v>
      </c>
      <c r="K23" s="387"/>
      <c r="L23" s="387"/>
    </row>
    <row r="24" spans="1:14" ht="9.9499999999999993" customHeight="1">
      <c r="D24" s="386"/>
      <c r="E24" s="386"/>
      <c r="F24" s="385"/>
      <c r="G24" s="384"/>
      <c r="H24" s="384"/>
      <c r="I24" s="384"/>
    </row>
    <row r="25" spans="1:14" ht="19.5" customHeight="1">
      <c r="A25" s="380" t="s">
        <v>1341</v>
      </c>
      <c r="D25" s="386"/>
      <c r="E25" s="386"/>
      <c r="F25" s="385"/>
      <c r="G25" s="384"/>
      <c r="H25" s="384"/>
      <c r="I25" s="384"/>
    </row>
    <row r="26" spans="1:14" ht="20.100000000000001" customHeight="1">
      <c r="A26" s="380" t="s">
        <v>1340</v>
      </c>
    </row>
    <row r="27" spans="1:14">
      <c r="D27" s="383"/>
      <c r="E27" s="383"/>
      <c r="F27" s="383"/>
      <c r="G27" s="383"/>
      <c r="H27" s="383"/>
      <c r="I27" s="383"/>
      <c r="J27" s="383"/>
    </row>
    <row r="29" spans="1:14">
      <c r="D29" s="382"/>
      <c r="E29" s="382"/>
      <c r="F29" s="382"/>
      <c r="G29" s="382"/>
      <c r="H29" s="382"/>
      <c r="I29" s="382"/>
      <c r="J29" s="382"/>
    </row>
  </sheetData>
  <mergeCells count="16">
    <mergeCell ref="A21:B21"/>
    <mergeCell ref="A1:J1"/>
    <mergeCell ref="D3:D5"/>
    <mergeCell ref="E3:F3"/>
    <mergeCell ref="G3:J3"/>
    <mergeCell ref="E4:E5"/>
    <mergeCell ref="F4:F5"/>
    <mergeCell ref="G4:H4"/>
    <mergeCell ref="I4:J4"/>
    <mergeCell ref="A3:C5"/>
    <mergeCell ref="A12:B12"/>
    <mergeCell ref="A6:C6"/>
    <mergeCell ref="A7:C7"/>
    <mergeCell ref="A8:C8"/>
    <mergeCell ref="A10:C10"/>
    <mergeCell ref="A9:C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Normal="100" zoomScaleSheetLayoutView="100" workbookViewId="0">
      <selection activeCell="A2" sqref="A2:J2"/>
    </sheetView>
  </sheetViews>
  <sheetFormatPr defaultRowHeight="13.5"/>
  <cols>
    <col min="1" max="2" width="5.375" style="22" customWidth="1"/>
    <col min="3" max="3" width="6" style="22" customWidth="1"/>
    <col min="4" max="13" width="9.5" style="22" customWidth="1"/>
    <col min="14" max="16" width="5.5" style="22" customWidth="1"/>
    <col min="17" max="16384" width="9" style="22"/>
  </cols>
  <sheetData>
    <row r="1" spans="1:13" ht="27" customHeight="1">
      <c r="A1" s="1319" t="s">
        <v>47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  <c r="L1" s="1319"/>
      <c r="M1" s="1319"/>
    </row>
    <row r="2" spans="1:13" ht="20.100000000000001" customHeight="1" thickBot="1">
      <c r="A2" s="1323"/>
      <c r="B2" s="1323"/>
      <c r="C2" s="1323"/>
      <c r="D2" s="1323"/>
      <c r="E2" s="1323"/>
      <c r="F2" s="1323"/>
      <c r="G2" s="1323"/>
      <c r="H2" s="1323"/>
      <c r="I2" s="1323"/>
      <c r="J2" s="1323"/>
      <c r="K2" s="1321" t="s">
        <v>46</v>
      </c>
      <c r="L2" s="1321"/>
      <c r="M2" s="1321"/>
    </row>
    <row r="3" spans="1:13" ht="30" customHeight="1">
      <c r="A3" s="1322" t="s">
        <v>45</v>
      </c>
      <c r="B3" s="1320"/>
      <c r="C3" s="1320"/>
      <c r="D3" s="31" t="s">
        <v>44</v>
      </c>
      <c r="E3" s="31" t="s">
        <v>43</v>
      </c>
      <c r="F3" s="31" t="s">
        <v>42</v>
      </c>
      <c r="G3" s="31" t="s">
        <v>41</v>
      </c>
      <c r="H3" s="1320" t="s">
        <v>40</v>
      </c>
      <c r="I3" s="1320"/>
      <c r="J3" s="31" t="s">
        <v>39</v>
      </c>
      <c r="K3" s="31" t="s">
        <v>38</v>
      </c>
      <c r="L3" s="30" t="s">
        <v>37</v>
      </c>
      <c r="M3" s="29" t="s">
        <v>36</v>
      </c>
    </row>
    <row r="4" spans="1:13" ht="20.100000000000001" customHeight="1">
      <c r="D4" s="28" t="s">
        <v>33</v>
      </c>
      <c r="E4" s="27" t="s">
        <v>33</v>
      </c>
      <c r="F4" s="27" t="s">
        <v>35</v>
      </c>
      <c r="G4" s="27" t="s">
        <v>33</v>
      </c>
      <c r="H4" s="27" t="s">
        <v>35</v>
      </c>
      <c r="I4" s="27" t="s">
        <v>33</v>
      </c>
      <c r="J4" s="27" t="s">
        <v>33</v>
      </c>
      <c r="K4" s="27" t="s">
        <v>33</v>
      </c>
      <c r="L4" s="27" t="s">
        <v>34</v>
      </c>
      <c r="M4" s="27" t="s">
        <v>33</v>
      </c>
    </row>
    <row r="5" spans="1:13" ht="20.100000000000001" customHeight="1">
      <c r="A5" s="1315" t="s">
        <v>32</v>
      </c>
      <c r="B5" s="1315"/>
      <c r="C5" s="1316"/>
      <c r="D5" s="26">
        <v>3230</v>
      </c>
      <c r="E5" s="25">
        <v>94711</v>
      </c>
      <c r="F5" s="25">
        <v>1630</v>
      </c>
      <c r="G5" s="25">
        <v>11845</v>
      </c>
      <c r="H5" s="25">
        <v>1325</v>
      </c>
      <c r="I5" s="25">
        <v>3028</v>
      </c>
      <c r="J5" s="25">
        <v>13287</v>
      </c>
      <c r="K5" s="25">
        <v>3648</v>
      </c>
      <c r="L5" s="25">
        <v>11958</v>
      </c>
      <c r="M5" s="25">
        <v>1410</v>
      </c>
    </row>
    <row r="6" spans="1:13" s="24" customFormat="1" ht="20.100000000000001" customHeight="1">
      <c r="A6" s="1315" t="s">
        <v>31</v>
      </c>
      <c r="B6" s="1315"/>
      <c r="C6" s="1316"/>
      <c r="D6" s="26">
        <v>3230</v>
      </c>
      <c r="E6" s="25">
        <v>95320</v>
      </c>
      <c r="F6" s="25">
        <v>1630</v>
      </c>
      <c r="G6" s="25">
        <v>11845</v>
      </c>
      <c r="H6" s="25">
        <v>1325</v>
      </c>
      <c r="I6" s="25">
        <v>3028</v>
      </c>
      <c r="J6" s="25">
        <v>15712</v>
      </c>
      <c r="K6" s="25">
        <v>3652</v>
      </c>
      <c r="L6" s="25">
        <v>12278</v>
      </c>
      <c r="M6" s="25">
        <v>1410</v>
      </c>
    </row>
    <row r="7" spans="1:13" s="24" customFormat="1" ht="20.100000000000001" customHeight="1">
      <c r="A7" s="1315" t="s">
        <v>30</v>
      </c>
      <c r="B7" s="1315"/>
      <c r="C7" s="1316"/>
      <c r="D7" s="26">
        <v>3230</v>
      </c>
      <c r="E7" s="25">
        <v>95620</v>
      </c>
      <c r="F7" s="25">
        <v>1630</v>
      </c>
      <c r="G7" s="25">
        <v>11845</v>
      </c>
      <c r="H7" s="25">
        <v>1325</v>
      </c>
      <c r="I7" s="25">
        <v>3028</v>
      </c>
      <c r="J7" s="25">
        <v>15752</v>
      </c>
      <c r="K7" s="25">
        <v>3652</v>
      </c>
      <c r="L7" s="25">
        <v>12337</v>
      </c>
      <c r="M7" s="25">
        <v>1410</v>
      </c>
    </row>
    <row r="8" spans="1:13" s="24" customFormat="1" ht="20.100000000000001" customHeight="1">
      <c r="A8" s="1315" t="s">
        <v>29</v>
      </c>
      <c r="B8" s="1315"/>
      <c r="C8" s="1316"/>
      <c r="D8" s="26">
        <v>3230</v>
      </c>
      <c r="E8" s="25">
        <v>97721</v>
      </c>
      <c r="F8" s="25">
        <v>1630</v>
      </c>
      <c r="G8" s="25">
        <v>11845</v>
      </c>
      <c r="H8" s="25">
        <v>1325</v>
      </c>
      <c r="I8" s="25">
        <v>3028</v>
      </c>
      <c r="J8" s="25">
        <v>15798</v>
      </c>
      <c r="K8" s="25">
        <v>3652</v>
      </c>
      <c r="L8" s="25">
        <v>12405</v>
      </c>
      <c r="M8" s="25">
        <v>1410</v>
      </c>
    </row>
    <row r="9" spans="1:13" s="24" customFormat="1" ht="20.100000000000001" customHeight="1" thickBot="1">
      <c r="A9" s="1317" t="s">
        <v>28</v>
      </c>
      <c r="B9" s="1317"/>
      <c r="C9" s="1318"/>
      <c r="D9" s="466">
        <v>3230</v>
      </c>
      <c r="E9" s="467">
        <v>101753</v>
      </c>
      <c r="F9" s="467">
        <v>1630</v>
      </c>
      <c r="G9" s="467">
        <v>11845</v>
      </c>
      <c r="H9" s="467">
        <v>1325</v>
      </c>
      <c r="I9" s="467">
        <v>3028</v>
      </c>
      <c r="J9" s="467">
        <v>37611</v>
      </c>
      <c r="K9" s="467">
        <v>3652</v>
      </c>
      <c r="L9" s="467">
        <v>12408</v>
      </c>
      <c r="M9" s="467">
        <v>1410</v>
      </c>
    </row>
    <row r="10" spans="1:13" s="24" customFormat="1" ht="9.9499999999999993" customHeight="1">
      <c r="A10" s="468"/>
      <c r="B10" s="469"/>
      <c r="C10" s="111"/>
      <c r="D10" s="470"/>
      <c r="E10" s="470"/>
      <c r="F10" s="470"/>
      <c r="G10" s="470"/>
      <c r="H10" s="470"/>
      <c r="I10" s="470"/>
      <c r="J10" s="470"/>
      <c r="K10" s="470"/>
      <c r="L10" s="470"/>
      <c r="M10" s="470"/>
    </row>
    <row r="11" spans="1:13" ht="20.100000000000001" customHeight="1">
      <c r="A11" s="22" t="s">
        <v>27</v>
      </c>
    </row>
    <row r="12" spans="1:13" ht="20.100000000000001" customHeight="1"/>
    <row r="13" spans="1:13" ht="20.100000000000001" customHeight="1"/>
    <row r="14" spans="1:13" ht="20.100000000000001" customHeight="1"/>
    <row r="15" spans="1:13" ht="20.100000000000001" customHeight="1"/>
    <row r="16" spans="1:13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mergeCells count="10">
    <mergeCell ref="A1:M1"/>
    <mergeCell ref="H3:I3"/>
    <mergeCell ref="K2:M2"/>
    <mergeCell ref="A3:C3"/>
    <mergeCell ref="A2:J2"/>
    <mergeCell ref="A5:C5"/>
    <mergeCell ref="A6:C6"/>
    <mergeCell ref="A7:C7"/>
    <mergeCell ref="A9:C9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fitToWidth="0" fitToHeight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BreakPreview" zoomScaleNormal="100" zoomScaleSheetLayoutView="100" workbookViewId="0">
      <selection sqref="A1:M1"/>
    </sheetView>
  </sheetViews>
  <sheetFormatPr defaultRowHeight="13.5"/>
  <cols>
    <col min="1" max="2" width="4.625" style="1" customWidth="1"/>
    <col min="3" max="3" width="5.375" style="1" customWidth="1"/>
    <col min="4" max="4" width="20" style="1" customWidth="1"/>
    <col min="5" max="16384" width="9" style="1"/>
  </cols>
  <sheetData>
    <row r="1" spans="1:6" ht="27" customHeight="1">
      <c r="A1" s="1424" t="s">
        <v>1325</v>
      </c>
      <c r="B1" s="1424"/>
      <c r="C1" s="1424"/>
      <c r="D1" s="1424"/>
      <c r="E1" s="335"/>
    </row>
    <row r="2" spans="1:6" ht="20.100000000000001" customHeight="1" thickBot="1">
      <c r="B2" s="13" t="s">
        <v>1296</v>
      </c>
      <c r="C2" s="13"/>
      <c r="D2" s="335"/>
    </row>
    <row r="3" spans="1:6" ht="20.100000000000001" customHeight="1">
      <c r="A3" s="1439" t="s">
        <v>2</v>
      </c>
      <c r="B3" s="1440"/>
      <c r="C3" s="1440"/>
      <c r="D3" s="366" t="s">
        <v>1324</v>
      </c>
    </row>
    <row r="4" spans="1:6" ht="20.100000000000001" customHeight="1">
      <c r="A4" s="1428" t="s">
        <v>11</v>
      </c>
      <c r="B4" s="1428"/>
      <c r="C4" s="1429"/>
      <c r="D4" s="365">
        <v>436</v>
      </c>
    </row>
    <row r="5" spans="1:6" ht="20.100000000000001" customHeight="1">
      <c r="A5" s="1428" t="s">
        <v>12</v>
      </c>
      <c r="B5" s="1428"/>
      <c r="C5" s="1429"/>
      <c r="D5" s="365">
        <v>208</v>
      </c>
    </row>
    <row r="6" spans="1:6" ht="20.100000000000001" customHeight="1">
      <c r="A6" s="1428" t="s">
        <v>13</v>
      </c>
      <c r="B6" s="1428"/>
      <c r="C6" s="1429"/>
      <c r="D6" s="365">
        <v>225</v>
      </c>
    </row>
    <row r="7" spans="1:6" ht="20.100000000000001" customHeight="1">
      <c r="A7" s="1428" t="s">
        <v>14</v>
      </c>
      <c r="B7" s="1428"/>
      <c r="C7" s="1429"/>
      <c r="D7" s="365">
        <v>324</v>
      </c>
    </row>
    <row r="8" spans="1:6" s="322" customFormat="1" ht="20.100000000000001" customHeight="1">
      <c r="A8" s="1436" t="s">
        <v>15</v>
      </c>
      <c r="B8" s="1436"/>
      <c r="C8" s="1437"/>
      <c r="D8" s="322">
        <v>391</v>
      </c>
    </row>
    <row r="9" spans="1:6" ht="15" customHeight="1">
      <c r="D9" s="364"/>
    </row>
    <row r="10" spans="1:6" ht="20.100000000000001" customHeight="1">
      <c r="A10" s="1423" t="s">
        <v>16</v>
      </c>
      <c r="B10" s="1423"/>
      <c r="C10" s="14" t="s">
        <v>1294</v>
      </c>
      <c r="D10" s="364">
        <v>15</v>
      </c>
    </row>
    <row r="11" spans="1:6" ht="20.100000000000001" customHeight="1">
      <c r="C11" s="14" t="s">
        <v>15</v>
      </c>
      <c r="D11" s="364">
        <v>9</v>
      </c>
    </row>
    <row r="12" spans="1:6" ht="20.100000000000001" customHeight="1">
      <c r="C12" s="14" t="s">
        <v>18</v>
      </c>
      <c r="D12" s="364">
        <v>81</v>
      </c>
    </row>
    <row r="13" spans="1:6" ht="20.100000000000001" customHeight="1">
      <c r="C13" s="14" t="s">
        <v>19</v>
      </c>
      <c r="D13" s="365">
        <v>101</v>
      </c>
      <c r="F13" s="20"/>
    </row>
    <row r="14" spans="1:6" ht="20.100000000000001" customHeight="1">
      <c r="C14" s="14" t="s">
        <v>20</v>
      </c>
      <c r="D14" s="365">
        <v>14</v>
      </c>
      <c r="F14" s="20"/>
    </row>
    <row r="15" spans="1:6" ht="20.100000000000001" customHeight="1">
      <c r="C15" s="14" t="s">
        <v>21</v>
      </c>
      <c r="D15" s="365">
        <v>3</v>
      </c>
      <c r="F15" s="20"/>
    </row>
    <row r="16" spans="1:6" ht="20.100000000000001" customHeight="1">
      <c r="C16" s="14">
        <v>10</v>
      </c>
      <c r="D16" s="365">
        <v>55</v>
      </c>
      <c r="F16" s="20"/>
    </row>
    <row r="17" spans="1:19" ht="20.100000000000001" customHeight="1">
      <c r="C17" s="14">
        <v>11</v>
      </c>
      <c r="D17" s="365">
        <v>106</v>
      </c>
      <c r="F17" s="20"/>
    </row>
    <row r="18" spans="1:19" ht="20.100000000000001" customHeight="1">
      <c r="C18" s="14">
        <v>12</v>
      </c>
      <c r="D18" s="365">
        <v>0</v>
      </c>
      <c r="F18" s="20"/>
    </row>
    <row r="19" spans="1:19" ht="20.100000000000001" customHeight="1">
      <c r="A19" s="1423" t="s">
        <v>22</v>
      </c>
      <c r="B19" s="1423"/>
      <c r="C19" s="14" t="s">
        <v>1293</v>
      </c>
      <c r="D19" s="364">
        <v>5</v>
      </c>
      <c r="F19" s="19"/>
    </row>
    <row r="20" spans="1:19" ht="20.100000000000001" customHeight="1">
      <c r="C20" s="14" t="s">
        <v>12</v>
      </c>
      <c r="D20" s="364">
        <v>2</v>
      </c>
    </row>
    <row r="21" spans="1:19" ht="20.100000000000001" customHeight="1" thickBot="1">
      <c r="A21" s="86"/>
      <c r="B21" s="86"/>
      <c r="C21" s="17" t="s">
        <v>13</v>
      </c>
      <c r="D21" s="363">
        <v>0</v>
      </c>
    </row>
    <row r="22" spans="1:19" ht="9.9499999999999993" customHeight="1">
      <c r="B22" s="13"/>
      <c r="C22" s="13"/>
      <c r="D22" s="327"/>
    </row>
    <row r="23" spans="1:19" s="19" customFormat="1" ht="20.100000000000001" customHeight="1">
      <c r="A23" s="19" t="s">
        <v>1292</v>
      </c>
      <c r="B23" s="20"/>
      <c r="C23" s="20"/>
      <c r="D23" s="11"/>
      <c r="E23" s="11"/>
      <c r="F23" s="11"/>
      <c r="G23" s="11"/>
      <c r="H23" s="11"/>
      <c r="I23" s="11"/>
      <c r="J23" s="11"/>
      <c r="K23" s="11"/>
      <c r="L23" s="21"/>
      <c r="M23" s="11"/>
      <c r="N23" s="11"/>
      <c r="O23" s="11"/>
      <c r="P23" s="11"/>
      <c r="Q23" s="11"/>
      <c r="R23" s="11"/>
      <c r="S23" s="11"/>
    </row>
    <row r="24" spans="1:19" ht="20.100000000000001" customHeight="1">
      <c r="A24" s="1" t="s">
        <v>1323</v>
      </c>
    </row>
    <row r="25" spans="1:19" ht="19.5" customHeight="1"/>
    <row r="26" spans="1:19" ht="19.5" customHeight="1"/>
  </sheetData>
  <mergeCells count="9">
    <mergeCell ref="A1:D1"/>
    <mergeCell ref="A19:B19"/>
    <mergeCell ref="A3:C3"/>
    <mergeCell ref="A10:B10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fitToWidth="0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zoomScaleNormal="100" zoomScaleSheetLayoutView="100" workbookViewId="0">
      <selection sqref="A1:K1"/>
    </sheetView>
  </sheetViews>
  <sheetFormatPr defaultColWidth="9" defaultRowHeight="13.5"/>
  <cols>
    <col min="1" max="1" width="4.625" style="268" customWidth="1"/>
    <col min="2" max="2" width="4.5" style="268" bestFit="1" customWidth="1"/>
    <col min="3" max="3" width="5.375" style="268" customWidth="1"/>
    <col min="4" max="4" width="10.625" style="268" customWidth="1"/>
    <col min="5" max="5" width="9.625" style="268" bestFit="1" customWidth="1"/>
    <col min="6" max="6" width="10.625" style="268" customWidth="1"/>
    <col min="7" max="7" width="9.625" style="268" bestFit="1" customWidth="1"/>
    <col min="8" max="8" width="8.75" style="268" customWidth="1"/>
    <col min="9" max="9" width="10.625" style="268" customWidth="1"/>
    <col min="10" max="10" width="8.75" style="268" customWidth="1"/>
    <col min="11" max="11" width="11.25" style="268" customWidth="1"/>
    <col min="12" max="16" width="4.875" style="268" customWidth="1"/>
    <col min="17" max="16384" width="9" style="268"/>
  </cols>
  <sheetData>
    <row r="1" spans="1:13" ht="27" customHeight="1">
      <c r="A1" s="1451" t="s">
        <v>1322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</row>
    <row r="2" spans="1:13" ht="20.100000000000001" customHeight="1" thickBot="1">
      <c r="A2" s="1480" t="s">
        <v>1269</v>
      </c>
      <c r="B2" s="1480"/>
      <c r="C2" s="1480"/>
      <c r="D2" s="296"/>
      <c r="E2" s="296"/>
      <c r="F2" s="296"/>
      <c r="G2" s="296"/>
      <c r="H2" s="296"/>
      <c r="I2" s="296"/>
      <c r="J2" s="296"/>
      <c r="K2" s="296"/>
    </row>
    <row r="3" spans="1:13" ht="18.75" customHeight="1">
      <c r="A3" s="1485" t="s">
        <v>2</v>
      </c>
      <c r="B3" s="1485"/>
      <c r="C3" s="1462"/>
      <c r="D3" s="1484" t="s">
        <v>68</v>
      </c>
      <c r="E3" s="1483" t="s">
        <v>1321</v>
      </c>
      <c r="F3" s="1483"/>
      <c r="G3" s="1483"/>
      <c r="H3" s="1483"/>
      <c r="I3" s="1483"/>
      <c r="J3" s="1483"/>
      <c r="K3" s="1456" t="s">
        <v>1320</v>
      </c>
    </row>
    <row r="4" spans="1:13" ht="18.75" customHeight="1">
      <c r="A4" s="1486"/>
      <c r="B4" s="1486"/>
      <c r="C4" s="1464"/>
      <c r="D4" s="1482"/>
      <c r="E4" s="1482" t="s">
        <v>1319</v>
      </c>
      <c r="F4" s="1482"/>
      <c r="G4" s="1482"/>
      <c r="H4" s="1482" t="s">
        <v>1318</v>
      </c>
      <c r="I4" s="1482"/>
      <c r="J4" s="1482"/>
      <c r="K4" s="1453"/>
    </row>
    <row r="5" spans="1:13" ht="18.75" customHeight="1">
      <c r="A5" s="1487"/>
      <c r="B5" s="1487"/>
      <c r="C5" s="1466"/>
      <c r="D5" s="1482"/>
      <c r="E5" s="362" t="s">
        <v>1317</v>
      </c>
      <c r="F5" s="295" t="s">
        <v>1316</v>
      </c>
      <c r="G5" s="362" t="s">
        <v>1315</v>
      </c>
      <c r="H5" s="362" t="s">
        <v>1317</v>
      </c>
      <c r="I5" s="295" t="s">
        <v>1316</v>
      </c>
      <c r="J5" s="362" t="s">
        <v>1315</v>
      </c>
      <c r="K5" s="1453"/>
    </row>
    <row r="6" spans="1:13" ht="20.25" customHeight="1">
      <c r="A6" s="1448" t="s">
        <v>1229</v>
      </c>
      <c r="B6" s="1448"/>
      <c r="C6" s="1449"/>
      <c r="D6" s="309">
        <v>14967</v>
      </c>
      <c r="E6" s="309">
        <v>9501</v>
      </c>
      <c r="F6" s="309">
        <v>63</v>
      </c>
      <c r="G6" s="309">
        <v>1480</v>
      </c>
      <c r="H6" s="309">
        <v>102</v>
      </c>
      <c r="I6" s="309">
        <v>212</v>
      </c>
      <c r="J6" s="309">
        <v>697</v>
      </c>
      <c r="K6" s="309">
        <v>2912</v>
      </c>
      <c r="L6" s="353"/>
    </row>
    <row r="7" spans="1:13" s="311" customFormat="1" ht="20.25" customHeight="1">
      <c r="A7" s="1460" t="s">
        <v>50</v>
      </c>
      <c r="B7" s="1460"/>
      <c r="C7" s="1478"/>
      <c r="D7" s="309">
        <v>12160</v>
      </c>
      <c r="E7" s="309">
        <v>8576</v>
      </c>
      <c r="F7" s="309">
        <v>187</v>
      </c>
      <c r="G7" s="309">
        <v>1359</v>
      </c>
      <c r="H7" s="309">
        <v>172</v>
      </c>
      <c r="I7" s="309">
        <v>0</v>
      </c>
      <c r="J7" s="309">
        <v>413</v>
      </c>
      <c r="K7" s="309">
        <v>1453</v>
      </c>
      <c r="L7" s="361"/>
    </row>
    <row r="8" spans="1:13" s="311" customFormat="1" ht="20.25" customHeight="1">
      <c r="A8" s="1460" t="s">
        <v>49</v>
      </c>
      <c r="B8" s="1460"/>
      <c r="C8" s="1478"/>
      <c r="D8" s="309">
        <v>10154</v>
      </c>
      <c r="E8" s="309">
        <v>6187</v>
      </c>
      <c r="F8" s="309">
        <v>195</v>
      </c>
      <c r="G8" s="309">
        <v>1827</v>
      </c>
      <c r="H8" s="309">
        <v>65</v>
      </c>
      <c r="I8" s="309">
        <v>28</v>
      </c>
      <c r="J8" s="309">
        <v>4</v>
      </c>
      <c r="K8" s="309">
        <v>1848</v>
      </c>
      <c r="L8" s="361"/>
      <c r="M8" s="309"/>
    </row>
    <row r="9" spans="1:13" s="311" customFormat="1" ht="20.25" customHeight="1">
      <c r="A9" s="1460" t="s">
        <v>1198</v>
      </c>
      <c r="B9" s="1460"/>
      <c r="C9" s="1478"/>
      <c r="D9" s="309">
        <v>7945</v>
      </c>
      <c r="E9" s="309">
        <v>4056</v>
      </c>
      <c r="F9" s="309">
        <v>78</v>
      </c>
      <c r="G9" s="309">
        <v>1381</v>
      </c>
      <c r="H9" s="309">
        <v>38</v>
      </c>
      <c r="I9" s="309">
        <v>0</v>
      </c>
      <c r="J9" s="309">
        <v>405</v>
      </c>
      <c r="K9" s="309">
        <v>1987</v>
      </c>
      <c r="L9" s="361"/>
      <c r="M9" s="309"/>
    </row>
    <row r="10" spans="1:13" s="306" customFormat="1" ht="20.25" customHeight="1">
      <c r="A10" s="1446" t="s">
        <v>56</v>
      </c>
      <c r="B10" s="1446"/>
      <c r="C10" s="1447"/>
      <c r="D10" s="360">
        <v>8746</v>
      </c>
      <c r="E10" s="360">
        <v>5271</v>
      </c>
      <c r="F10" s="360">
        <v>70</v>
      </c>
      <c r="G10" s="360">
        <v>1010</v>
      </c>
      <c r="H10" s="360">
        <v>102</v>
      </c>
      <c r="I10" s="360">
        <v>97</v>
      </c>
      <c r="J10" s="360">
        <v>349</v>
      </c>
      <c r="K10" s="360">
        <v>1847</v>
      </c>
      <c r="L10" s="359"/>
    </row>
    <row r="11" spans="1:13" ht="20.25" customHeight="1">
      <c r="D11" s="310"/>
      <c r="E11" s="357"/>
      <c r="F11" s="357"/>
      <c r="G11" s="357"/>
      <c r="H11" s="357"/>
      <c r="I11" s="357"/>
      <c r="J11" s="357"/>
      <c r="K11" s="357"/>
      <c r="L11" s="353"/>
    </row>
    <row r="12" spans="1:13" ht="20.25" customHeight="1">
      <c r="A12" s="1488" t="s">
        <v>1227</v>
      </c>
      <c r="B12" s="1488"/>
      <c r="C12" s="284" t="s">
        <v>57</v>
      </c>
      <c r="D12" s="310">
        <v>241</v>
      </c>
      <c r="E12" s="357">
        <v>121</v>
      </c>
      <c r="F12" s="357">
        <v>0</v>
      </c>
      <c r="G12" s="357">
        <v>3</v>
      </c>
      <c r="H12" s="357">
        <v>0</v>
      </c>
      <c r="I12" s="357">
        <v>0</v>
      </c>
      <c r="J12" s="357">
        <v>0</v>
      </c>
      <c r="K12" s="357">
        <v>117</v>
      </c>
      <c r="L12" s="353"/>
    </row>
    <row r="13" spans="1:13" ht="20.25" customHeight="1">
      <c r="A13" s="358"/>
      <c r="B13" s="358"/>
      <c r="C13" s="284" t="s">
        <v>56</v>
      </c>
      <c r="D13" s="310">
        <v>411</v>
      </c>
      <c r="E13" s="357">
        <v>262</v>
      </c>
      <c r="F13" s="357">
        <v>2</v>
      </c>
      <c r="G13" s="357">
        <v>6</v>
      </c>
      <c r="H13" s="357">
        <v>2</v>
      </c>
      <c r="I13" s="357">
        <v>0</v>
      </c>
      <c r="J13" s="357">
        <v>0</v>
      </c>
      <c r="K13" s="357">
        <v>139</v>
      </c>
      <c r="L13" s="353"/>
    </row>
    <row r="14" spans="1:13" ht="20.25" customHeight="1">
      <c r="C14" s="284" t="s">
        <v>55</v>
      </c>
      <c r="D14" s="310">
        <v>551</v>
      </c>
      <c r="E14" s="357">
        <v>300</v>
      </c>
      <c r="F14" s="357">
        <v>4</v>
      </c>
      <c r="G14" s="357">
        <v>12</v>
      </c>
      <c r="H14" s="357">
        <v>4</v>
      </c>
      <c r="I14" s="357">
        <v>0</v>
      </c>
      <c r="J14" s="357">
        <v>0</v>
      </c>
      <c r="K14" s="357">
        <v>231</v>
      </c>
      <c r="L14" s="353"/>
    </row>
    <row r="15" spans="1:13" ht="20.25" customHeight="1">
      <c r="C15" s="284" t="s">
        <v>54</v>
      </c>
      <c r="D15" s="310">
        <v>590</v>
      </c>
      <c r="E15" s="357">
        <v>428</v>
      </c>
      <c r="F15" s="357">
        <v>7</v>
      </c>
      <c r="G15" s="357">
        <v>18</v>
      </c>
      <c r="H15" s="357">
        <v>4</v>
      </c>
      <c r="I15" s="357">
        <v>0</v>
      </c>
      <c r="J15" s="357">
        <v>0</v>
      </c>
      <c r="K15" s="357">
        <v>133</v>
      </c>
      <c r="L15" s="353"/>
    </row>
    <row r="16" spans="1:13" ht="20.25" customHeight="1">
      <c r="C16" s="284" t="s">
        <v>53</v>
      </c>
      <c r="D16" s="310">
        <v>1246</v>
      </c>
      <c r="E16" s="357">
        <v>752</v>
      </c>
      <c r="F16" s="357">
        <v>24</v>
      </c>
      <c r="G16" s="357">
        <v>32</v>
      </c>
      <c r="H16" s="357">
        <v>15</v>
      </c>
      <c r="I16" s="357">
        <v>0</v>
      </c>
      <c r="J16" s="357">
        <v>10</v>
      </c>
      <c r="K16" s="357">
        <v>413</v>
      </c>
      <c r="L16" s="353"/>
    </row>
    <row r="17" spans="1:12" ht="20.25" customHeight="1">
      <c r="C17" s="284" t="s">
        <v>52</v>
      </c>
      <c r="D17" s="310">
        <v>1589</v>
      </c>
      <c r="E17" s="357">
        <v>1193</v>
      </c>
      <c r="F17" s="357">
        <v>24</v>
      </c>
      <c r="G17" s="357">
        <v>33</v>
      </c>
      <c r="H17" s="357">
        <v>20</v>
      </c>
      <c r="I17" s="357">
        <v>58</v>
      </c>
      <c r="J17" s="357">
        <v>0</v>
      </c>
      <c r="K17" s="357">
        <v>261</v>
      </c>
      <c r="L17" s="353"/>
    </row>
    <row r="18" spans="1:12" ht="20.25" customHeight="1">
      <c r="C18" s="284">
        <v>10</v>
      </c>
      <c r="D18" s="310">
        <v>703</v>
      </c>
      <c r="E18" s="357">
        <v>385</v>
      </c>
      <c r="F18" s="357">
        <v>3</v>
      </c>
      <c r="G18" s="357">
        <v>27</v>
      </c>
      <c r="H18" s="357">
        <v>3</v>
      </c>
      <c r="I18" s="357">
        <v>16</v>
      </c>
      <c r="J18" s="357">
        <v>0</v>
      </c>
      <c r="K18" s="357">
        <v>269</v>
      </c>
      <c r="L18" s="353"/>
    </row>
    <row r="19" spans="1:12" ht="20.25" customHeight="1">
      <c r="C19" s="284">
        <v>11</v>
      </c>
      <c r="D19" s="310">
        <v>464</v>
      </c>
      <c r="E19" s="357">
        <v>245</v>
      </c>
      <c r="F19" s="357">
        <v>1</v>
      </c>
      <c r="G19" s="357">
        <v>5</v>
      </c>
      <c r="H19" s="357">
        <v>10</v>
      </c>
      <c r="I19" s="357">
        <v>23</v>
      </c>
      <c r="J19" s="357">
        <v>41</v>
      </c>
      <c r="K19" s="357">
        <v>139</v>
      </c>
      <c r="L19" s="353"/>
    </row>
    <row r="20" spans="1:12" ht="20.25" customHeight="1">
      <c r="C20" s="284">
        <v>12</v>
      </c>
      <c r="D20" s="310">
        <v>1259</v>
      </c>
      <c r="E20" s="357">
        <v>696</v>
      </c>
      <c r="F20" s="357">
        <v>4</v>
      </c>
      <c r="G20" s="357">
        <v>386</v>
      </c>
      <c r="H20" s="357">
        <v>15</v>
      </c>
      <c r="I20" s="357">
        <v>0</v>
      </c>
      <c r="J20" s="357">
        <v>105</v>
      </c>
      <c r="K20" s="357">
        <v>53</v>
      </c>
      <c r="L20" s="353"/>
    </row>
    <row r="21" spans="1:12" ht="20.25" customHeight="1">
      <c r="A21" s="1481" t="s">
        <v>1226</v>
      </c>
      <c r="B21" s="1481"/>
      <c r="C21" s="284" t="s">
        <v>51</v>
      </c>
      <c r="D21" s="310">
        <v>960</v>
      </c>
      <c r="E21" s="357">
        <v>549</v>
      </c>
      <c r="F21" s="357">
        <v>0</v>
      </c>
      <c r="G21" s="357">
        <v>366</v>
      </c>
      <c r="H21" s="357">
        <v>2</v>
      </c>
      <c r="I21" s="357">
        <v>0</v>
      </c>
      <c r="J21" s="357">
        <v>43</v>
      </c>
      <c r="K21" s="357">
        <v>0</v>
      </c>
      <c r="L21" s="353"/>
    </row>
    <row r="22" spans="1:12" ht="20.25" customHeight="1">
      <c r="C22" s="284" t="s">
        <v>50</v>
      </c>
      <c r="D22" s="310">
        <v>514</v>
      </c>
      <c r="E22" s="357">
        <v>200</v>
      </c>
      <c r="F22" s="357">
        <v>0</v>
      </c>
      <c r="G22" s="357">
        <v>117</v>
      </c>
      <c r="H22" s="357">
        <v>27</v>
      </c>
      <c r="I22" s="357">
        <v>0</v>
      </c>
      <c r="J22" s="357">
        <v>150</v>
      </c>
      <c r="K22" s="357">
        <v>20</v>
      </c>
      <c r="L22" s="353"/>
    </row>
    <row r="23" spans="1:12" ht="20.25" customHeight="1" thickBot="1">
      <c r="A23" s="279"/>
      <c r="B23" s="279"/>
      <c r="C23" s="302" t="s">
        <v>49</v>
      </c>
      <c r="D23" s="356">
        <v>218</v>
      </c>
      <c r="E23" s="355">
        <v>140</v>
      </c>
      <c r="F23" s="355">
        <v>1</v>
      </c>
      <c r="G23" s="355">
        <v>5</v>
      </c>
      <c r="H23" s="355">
        <v>0</v>
      </c>
      <c r="I23" s="355">
        <v>0</v>
      </c>
      <c r="J23" s="355">
        <v>0</v>
      </c>
      <c r="K23" s="355">
        <v>72</v>
      </c>
      <c r="L23" s="353"/>
    </row>
    <row r="24" spans="1:12" ht="9.9499999999999993" customHeight="1">
      <c r="B24" s="273"/>
      <c r="C24" s="273"/>
      <c r="D24" s="354"/>
      <c r="E24" s="354"/>
      <c r="F24" s="354"/>
      <c r="G24" s="354"/>
      <c r="H24" s="354"/>
      <c r="I24" s="354"/>
      <c r="J24" s="353"/>
      <c r="K24" s="353"/>
      <c r="L24" s="353"/>
    </row>
    <row r="25" spans="1:12" ht="20.100000000000001" customHeight="1">
      <c r="A25" s="268" t="s">
        <v>1314</v>
      </c>
    </row>
    <row r="26" spans="1:12" ht="20.100000000000001" customHeight="1">
      <c r="A26" s="268" t="s">
        <v>25</v>
      </c>
    </row>
    <row r="27" spans="1:12" ht="20.100000000000001" customHeight="1">
      <c r="A27" s="352" t="s">
        <v>1313</v>
      </c>
      <c r="B27" s="352"/>
      <c r="C27" s="352"/>
      <c r="D27" s="352"/>
      <c r="E27" s="352"/>
      <c r="F27" s="352"/>
      <c r="G27" s="352"/>
      <c r="H27" s="352"/>
      <c r="I27" s="352"/>
      <c r="J27" s="352"/>
      <c r="K27" s="352"/>
    </row>
    <row r="28" spans="1:12">
      <c r="I28" s="272"/>
    </row>
  </sheetData>
  <mergeCells count="15">
    <mergeCell ref="A2:C2"/>
    <mergeCell ref="A1:K1"/>
    <mergeCell ref="A21:B21"/>
    <mergeCell ref="K3:K5"/>
    <mergeCell ref="E4:G4"/>
    <mergeCell ref="H4:J4"/>
    <mergeCell ref="E3:J3"/>
    <mergeCell ref="D3:D5"/>
    <mergeCell ref="A3:C5"/>
    <mergeCell ref="A12:B12"/>
    <mergeCell ref="A6:C6"/>
    <mergeCell ref="A7:C7"/>
    <mergeCell ref="A8:C8"/>
    <mergeCell ref="A10:C10"/>
    <mergeCell ref="A9:C9"/>
  </mergeCells>
  <phoneticPr fontId="6"/>
  <pageMargins left="0.43307086614173229" right="0.23622047244094491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Normal="100" zoomScaleSheetLayoutView="100" workbookViewId="0">
      <selection sqref="A1:J1"/>
    </sheetView>
  </sheetViews>
  <sheetFormatPr defaultRowHeight="13.5"/>
  <cols>
    <col min="1" max="2" width="4.625" style="268" customWidth="1"/>
    <col min="3" max="3" width="5.625" style="268" customWidth="1"/>
    <col min="4" max="9" width="10.625" style="268" customWidth="1"/>
    <col min="10" max="10" width="10.625" style="269" customWidth="1"/>
    <col min="11" max="13" width="4.75" style="268" customWidth="1"/>
    <col min="14" max="16384" width="9" style="268"/>
  </cols>
  <sheetData>
    <row r="1" spans="1:11" ht="27" customHeight="1">
      <c r="A1" s="1451" t="s">
        <v>1622</v>
      </c>
      <c r="B1" s="1451"/>
      <c r="C1" s="1451"/>
      <c r="D1" s="1451"/>
      <c r="E1" s="1451"/>
      <c r="F1" s="1451"/>
      <c r="G1" s="1451"/>
      <c r="H1" s="1451"/>
      <c r="I1" s="1451"/>
      <c r="J1" s="1451"/>
    </row>
    <row r="2" spans="1:11" ht="20.100000000000001" customHeight="1" thickBot="1">
      <c r="A2" s="1448" t="s">
        <v>1269</v>
      </c>
      <c r="B2" s="1448"/>
      <c r="C2" s="1448"/>
      <c r="D2" s="296"/>
      <c r="E2" s="296"/>
      <c r="F2" s="296"/>
      <c r="G2" s="296"/>
      <c r="H2" s="296"/>
      <c r="I2" s="296"/>
      <c r="J2" s="296"/>
    </row>
    <row r="3" spans="1:11" ht="20.100000000000001" customHeight="1">
      <c r="A3" s="1458" t="s">
        <v>2</v>
      </c>
      <c r="B3" s="1454"/>
      <c r="C3" s="1454"/>
      <c r="D3" s="1454" t="s">
        <v>1572</v>
      </c>
      <c r="E3" s="1454" t="s">
        <v>1289</v>
      </c>
      <c r="F3" s="1454"/>
      <c r="G3" s="1454" t="s">
        <v>1276</v>
      </c>
      <c r="H3" s="1454"/>
      <c r="I3" s="1454"/>
      <c r="J3" s="1456"/>
    </row>
    <row r="4" spans="1:11" ht="20.100000000000001" customHeight="1">
      <c r="A4" s="1459"/>
      <c r="B4" s="1455"/>
      <c r="C4" s="1455"/>
      <c r="D4" s="1455"/>
      <c r="E4" s="1455" t="s">
        <v>65</v>
      </c>
      <c r="F4" s="1455" t="s">
        <v>64</v>
      </c>
      <c r="G4" s="1455" t="s">
        <v>63</v>
      </c>
      <c r="H4" s="1455"/>
      <c r="I4" s="1455" t="s">
        <v>62</v>
      </c>
      <c r="J4" s="1453"/>
    </row>
    <row r="5" spans="1:11" ht="20.100000000000001" customHeight="1">
      <c r="A5" s="1459"/>
      <c r="B5" s="1455"/>
      <c r="C5" s="1455"/>
      <c r="D5" s="1455"/>
      <c r="E5" s="1455"/>
      <c r="F5" s="1455"/>
      <c r="G5" s="295" t="s">
        <v>61</v>
      </c>
      <c r="H5" s="295" t="s">
        <v>60</v>
      </c>
      <c r="I5" s="295" t="s">
        <v>61</v>
      </c>
      <c r="J5" s="294" t="s">
        <v>60</v>
      </c>
    </row>
    <row r="6" spans="1:11" ht="20.100000000000001" customHeight="1">
      <c r="A6" s="1490" t="s">
        <v>1229</v>
      </c>
      <c r="B6" s="1490"/>
      <c r="C6" s="1491"/>
      <c r="D6" s="309">
        <v>5458</v>
      </c>
      <c r="E6" s="309">
        <v>4765</v>
      </c>
      <c r="F6" s="309">
        <v>46</v>
      </c>
      <c r="G6" s="309">
        <v>21</v>
      </c>
      <c r="H6" s="309">
        <v>618</v>
      </c>
      <c r="I6" s="309">
        <v>2</v>
      </c>
      <c r="J6" s="309">
        <v>29</v>
      </c>
    </row>
    <row r="7" spans="1:11" ht="20.100000000000001" customHeight="1">
      <c r="A7" s="1448" t="s">
        <v>1272</v>
      </c>
      <c r="B7" s="1448"/>
      <c r="C7" s="1449"/>
      <c r="D7" s="309">
        <v>1407</v>
      </c>
      <c r="E7" s="309">
        <v>1333</v>
      </c>
      <c r="F7" s="309">
        <v>12</v>
      </c>
      <c r="G7" s="309">
        <v>3</v>
      </c>
      <c r="H7" s="309">
        <v>62</v>
      </c>
      <c r="I7" s="309">
        <v>0</v>
      </c>
      <c r="J7" s="309">
        <v>0</v>
      </c>
    </row>
    <row r="8" spans="1:11" ht="20.100000000000001" customHeight="1">
      <c r="A8" s="1448" t="s">
        <v>1621</v>
      </c>
      <c r="B8" s="1448"/>
      <c r="C8" s="1449"/>
      <c r="D8" s="309">
        <v>3550</v>
      </c>
      <c r="E8" s="309">
        <v>3493</v>
      </c>
      <c r="F8" s="309">
        <v>16</v>
      </c>
      <c r="G8" s="309">
        <v>2</v>
      </c>
      <c r="H8" s="309">
        <v>41</v>
      </c>
      <c r="I8" s="309">
        <v>0</v>
      </c>
      <c r="J8" s="309">
        <v>0</v>
      </c>
    </row>
    <row r="9" spans="1:11" ht="20.100000000000001" customHeight="1">
      <c r="A9" s="1460" t="s">
        <v>1228</v>
      </c>
      <c r="B9" s="1460"/>
      <c r="C9" s="1478"/>
      <c r="D9" s="309">
        <v>2934</v>
      </c>
      <c r="E9" s="309">
        <v>2818</v>
      </c>
      <c r="F9" s="309">
        <v>17</v>
      </c>
      <c r="G9" s="309">
        <v>4</v>
      </c>
      <c r="H9" s="309">
        <v>99</v>
      </c>
      <c r="I9" s="309">
        <v>0</v>
      </c>
      <c r="J9" s="309">
        <v>0</v>
      </c>
    </row>
    <row r="10" spans="1:11" ht="20.100000000000001" customHeight="1">
      <c r="A10" s="1446" t="s">
        <v>56</v>
      </c>
      <c r="B10" s="1446"/>
      <c r="C10" s="1447"/>
      <c r="D10" s="307">
        <v>3690</v>
      </c>
      <c r="E10" s="307">
        <v>3279</v>
      </c>
      <c r="F10" s="307">
        <v>82</v>
      </c>
      <c r="G10" s="307">
        <v>11</v>
      </c>
      <c r="H10" s="307">
        <v>266</v>
      </c>
      <c r="I10" s="307">
        <v>2</v>
      </c>
      <c r="J10" s="307">
        <v>63</v>
      </c>
      <c r="K10" s="559"/>
    </row>
    <row r="11" spans="1:11" ht="15" customHeight="1">
      <c r="D11" s="304"/>
      <c r="E11" s="560"/>
      <c r="F11" s="560"/>
      <c r="G11" s="560"/>
      <c r="H11" s="560"/>
      <c r="I11" s="560"/>
      <c r="J11" s="560"/>
    </row>
    <row r="12" spans="1:11" ht="20.100000000000001" customHeight="1">
      <c r="A12" s="1450" t="s">
        <v>1227</v>
      </c>
      <c r="B12" s="1450"/>
      <c r="C12" s="305" t="s">
        <v>57</v>
      </c>
      <c r="D12" s="304">
        <v>144</v>
      </c>
      <c r="E12" s="303">
        <v>144</v>
      </c>
      <c r="F12" s="303">
        <v>0</v>
      </c>
      <c r="G12" s="303">
        <v>0</v>
      </c>
      <c r="H12" s="303">
        <v>0</v>
      </c>
      <c r="I12" s="303">
        <v>0</v>
      </c>
      <c r="J12" s="303">
        <v>0</v>
      </c>
      <c r="K12" s="559"/>
    </row>
    <row r="13" spans="1:11" ht="20.100000000000001" customHeight="1">
      <c r="C13" s="284" t="s">
        <v>56</v>
      </c>
      <c r="D13" s="304">
        <v>636</v>
      </c>
      <c r="E13" s="303">
        <v>608</v>
      </c>
      <c r="F13" s="303">
        <v>0</v>
      </c>
      <c r="G13" s="303">
        <v>1</v>
      </c>
      <c r="H13" s="303">
        <v>28</v>
      </c>
      <c r="I13" s="303">
        <v>0</v>
      </c>
      <c r="J13" s="303">
        <v>0</v>
      </c>
      <c r="K13" s="559"/>
    </row>
    <row r="14" spans="1:11" ht="20.100000000000001" customHeight="1">
      <c r="C14" s="284" t="s">
        <v>55</v>
      </c>
      <c r="D14" s="304">
        <v>168</v>
      </c>
      <c r="E14" s="303">
        <v>168</v>
      </c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559"/>
    </row>
    <row r="15" spans="1:11" ht="20.100000000000001" customHeight="1">
      <c r="C15" s="284" t="s">
        <v>54</v>
      </c>
      <c r="D15" s="304">
        <v>149</v>
      </c>
      <c r="E15" s="303">
        <v>149</v>
      </c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559"/>
    </row>
    <row r="16" spans="1:11" ht="20.100000000000001" customHeight="1">
      <c r="C16" s="284" t="s">
        <v>53</v>
      </c>
      <c r="D16" s="304">
        <v>139</v>
      </c>
      <c r="E16" s="303">
        <v>134</v>
      </c>
      <c r="F16" s="303">
        <v>5</v>
      </c>
      <c r="G16" s="303">
        <v>0</v>
      </c>
      <c r="H16" s="303">
        <v>0</v>
      </c>
      <c r="I16" s="303">
        <v>0</v>
      </c>
      <c r="J16" s="303">
        <v>0</v>
      </c>
      <c r="K16" s="559"/>
    </row>
    <row r="17" spans="1:19" ht="20.100000000000001" customHeight="1">
      <c r="C17" s="284" t="s">
        <v>52</v>
      </c>
      <c r="D17" s="304">
        <v>185</v>
      </c>
      <c r="E17" s="303">
        <v>157</v>
      </c>
      <c r="F17" s="303">
        <v>1</v>
      </c>
      <c r="G17" s="303">
        <v>1</v>
      </c>
      <c r="H17" s="303">
        <v>27</v>
      </c>
      <c r="I17" s="303">
        <v>0</v>
      </c>
      <c r="J17" s="303">
        <v>0</v>
      </c>
      <c r="K17" s="559"/>
    </row>
    <row r="18" spans="1:19" ht="20.100000000000001" customHeight="1">
      <c r="C18" s="284">
        <v>10</v>
      </c>
      <c r="D18" s="304">
        <v>665</v>
      </c>
      <c r="E18" s="303">
        <v>532</v>
      </c>
      <c r="F18" s="303">
        <v>1</v>
      </c>
      <c r="G18" s="303">
        <v>6</v>
      </c>
      <c r="H18" s="303">
        <v>132</v>
      </c>
      <c r="I18" s="303">
        <v>0</v>
      </c>
      <c r="J18" s="303">
        <v>0</v>
      </c>
      <c r="K18" s="559"/>
    </row>
    <row r="19" spans="1:19" ht="20.100000000000001" customHeight="1">
      <c r="C19" s="284">
        <v>11</v>
      </c>
      <c r="D19" s="304">
        <v>513</v>
      </c>
      <c r="E19" s="303">
        <v>311</v>
      </c>
      <c r="F19" s="303">
        <v>67</v>
      </c>
      <c r="G19" s="303">
        <v>2</v>
      </c>
      <c r="H19" s="303">
        <v>72</v>
      </c>
      <c r="I19" s="303">
        <v>2</v>
      </c>
      <c r="J19" s="303">
        <v>63</v>
      </c>
      <c r="K19" s="559"/>
    </row>
    <row r="20" spans="1:19" ht="20.100000000000001" customHeight="1">
      <c r="C20" s="284">
        <v>12</v>
      </c>
      <c r="D20" s="304">
        <v>127</v>
      </c>
      <c r="E20" s="303">
        <v>127</v>
      </c>
      <c r="F20" s="303">
        <v>0</v>
      </c>
      <c r="G20" s="303">
        <v>0</v>
      </c>
      <c r="H20" s="303">
        <v>0</v>
      </c>
      <c r="I20" s="303">
        <v>0</v>
      </c>
      <c r="J20" s="303">
        <v>0</v>
      </c>
      <c r="K20" s="559"/>
    </row>
    <row r="21" spans="1:19" ht="20.100000000000001" customHeight="1">
      <c r="A21" s="1448" t="s">
        <v>1226</v>
      </c>
      <c r="B21" s="1448"/>
      <c r="C21" s="284" t="s">
        <v>51</v>
      </c>
      <c r="D21" s="304">
        <v>73</v>
      </c>
      <c r="E21" s="303">
        <v>73</v>
      </c>
      <c r="F21" s="303">
        <v>0</v>
      </c>
      <c r="G21" s="303">
        <v>0</v>
      </c>
      <c r="H21" s="303">
        <v>0</v>
      </c>
      <c r="I21" s="303">
        <v>0</v>
      </c>
      <c r="J21" s="303">
        <v>0</v>
      </c>
      <c r="K21" s="559"/>
    </row>
    <row r="22" spans="1:19" ht="20.100000000000001" customHeight="1">
      <c r="C22" s="284" t="s">
        <v>50</v>
      </c>
      <c r="D22" s="304">
        <v>301</v>
      </c>
      <c r="E22" s="303">
        <v>293</v>
      </c>
      <c r="F22" s="303">
        <v>1</v>
      </c>
      <c r="G22" s="303">
        <v>1</v>
      </c>
      <c r="H22" s="303">
        <v>7</v>
      </c>
      <c r="I22" s="303">
        <v>0</v>
      </c>
      <c r="J22" s="303">
        <v>0</v>
      </c>
      <c r="K22" s="559"/>
    </row>
    <row r="23" spans="1:19" ht="20.100000000000001" customHeight="1" thickBot="1">
      <c r="A23" s="279"/>
      <c r="B23" s="279"/>
      <c r="C23" s="302" t="s">
        <v>49</v>
      </c>
      <c r="D23" s="301">
        <v>590</v>
      </c>
      <c r="E23" s="300">
        <v>583</v>
      </c>
      <c r="F23" s="300">
        <v>7</v>
      </c>
      <c r="G23" s="300">
        <v>0</v>
      </c>
      <c r="H23" s="300">
        <v>0</v>
      </c>
      <c r="I23" s="300">
        <v>0</v>
      </c>
      <c r="J23" s="300">
        <v>0</v>
      </c>
      <c r="K23" s="559"/>
    </row>
    <row r="24" spans="1:19" ht="9.9499999999999993" customHeight="1">
      <c r="B24" s="273"/>
      <c r="C24" s="273"/>
      <c r="D24" s="558"/>
      <c r="E24" s="557"/>
      <c r="F24" s="557"/>
      <c r="G24" s="556"/>
      <c r="H24" s="556"/>
      <c r="I24" s="556"/>
      <c r="J24" s="556"/>
    </row>
    <row r="25" spans="1:19" ht="20.100000000000001" customHeight="1">
      <c r="A25" s="268" t="s">
        <v>1271</v>
      </c>
      <c r="B25" s="273"/>
      <c r="C25" s="273"/>
      <c r="D25" s="270"/>
      <c r="E25" s="270"/>
      <c r="F25" s="270"/>
      <c r="G25" s="270"/>
      <c r="H25" s="270"/>
      <c r="I25" s="270"/>
      <c r="J25" s="270"/>
      <c r="K25" s="270"/>
      <c r="L25" s="271"/>
      <c r="M25" s="270"/>
      <c r="N25" s="270"/>
      <c r="O25" s="270"/>
      <c r="P25" s="270"/>
      <c r="Q25" s="270"/>
      <c r="R25" s="270"/>
      <c r="S25" s="270"/>
    </row>
    <row r="26" spans="1:19" ht="20.100000000000001" customHeight="1">
      <c r="A26" s="1489" t="s">
        <v>1620</v>
      </c>
      <c r="B26" s="1489"/>
      <c r="C26" s="1489"/>
      <c r="D26" s="1489"/>
    </row>
    <row r="27" spans="1:19">
      <c r="H27" s="272"/>
    </row>
  </sheetData>
  <mergeCells count="18">
    <mergeCell ref="A9:C9"/>
    <mergeCell ref="A26:D26"/>
    <mergeCell ref="A2:C2"/>
    <mergeCell ref="A12:B12"/>
    <mergeCell ref="A21:B21"/>
    <mergeCell ref="A6:C6"/>
    <mergeCell ref="A7:C7"/>
    <mergeCell ref="A8:C8"/>
    <mergeCell ref="A10:C10"/>
    <mergeCell ref="A1:J1"/>
    <mergeCell ref="D3:D5"/>
    <mergeCell ref="E3:F3"/>
    <mergeCell ref="G3:J3"/>
    <mergeCell ref="E4:E5"/>
    <mergeCell ref="F4:F5"/>
    <mergeCell ref="G4:H4"/>
    <mergeCell ref="I4:J4"/>
    <mergeCell ref="A3:C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view="pageBreakPreview" zoomScale="90" zoomScaleNormal="100" zoomScaleSheetLayoutView="90" workbookViewId="0">
      <selection sqref="A1:J1"/>
    </sheetView>
  </sheetViews>
  <sheetFormatPr defaultRowHeight="13.5"/>
  <cols>
    <col min="1" max="2" width="4.625" style="380" customWidth="1"/>
    <col min="3" max="3" width="5.375" style="380" customWidth="1"/>
    <col min="4" max="9" width="10.625" style="380" customWidth="1"/>
    <col min="10" max="10" width="10.625" style="381" customWidth="1"/>
    <col min="11" max="13" width="5.75" style="380" customWidth="1"/>
    <col min="14" max="16384" width="9" style="380"/>
  </cols>
  <sheetData>
    <row r="1" spans="1:11" ht="27" customHeight="1">
      <c r="A1" s="1471" t="s">
        <v>1624</v>
      </c>
      <c r="B1" s="1471"/>
      <c r="C1" s="1471"/>
      <c r="D1" s="1471"/>
      <c r="E1" s="1471"/>
      <c r="F1" s="1471"/>
      <c r="G1" s="1471"/>
      <c r="H1" s="1471"/>
      <c r="I1" s="1471"/>
      <c r="J1" s="1471"/>
    </row>
    <row r="2" spans="1:11" ht="20.100000000000001" customHeight="1" thickBot="1">
      <c r="A2" s="1472" t="s">
        <v>1269</v>
      </c>
      <c r="B2" s="1472"/>
      <c r="C2" s="1472"/>
      <c r="D2" s="563"/>
      <c r="E2" s="563"/>
      <c r="F2" s="563"/>
      <c r="G2" s="563"/>
      <c r="H2" s="563"/>
      <c r="I2" s="563"/>
      <c r="J2" s="563"/>
    </row>
    <row r="3" spans="1:11" ht="20.100000000000001" customHeight="1">
      <c r="A3" s="1458" t="s">
        <v>2</v>
      </c>
      <c r="B3" s="1454"/>
      <c r="C3" s="1454"/>
      <c r="D3" s="1454" t="s">
        <v>1572</v>
      </c>
      <c r="E3" s="1454" t="s">
        <v>1289</v>
      </c>
      <c r="F3" s="1454"/>
      <c r="G3" s="1454" t="s">
        <v>1276</v>
      </c>
      <c r="H3" s="1454"/>
      <c r="I3" s="1454"/>
      <c r="J3" s="1456"/>
    </row>
    <row r="4" spans="1:11" ht="20.100000000000001" customHeight="1">
      <c r="A4" s="1459"/>
      <c r="B4" s="1455"/>
      <c r="C4" s="1455"/>
      <c r="D4" s="1455"/>
      <c r="E4" s="1455" t="s">
        <v>65</v>
      </c>
      <c r="F4" s="1455" t="s">
        <v>64</v>
      </c>
      <c r="G4" s="1455" t="s">
        <v>63</v>
      </c>
      <c r="H4" s="1455"/>
      <c r="I4" s="1455" t="s">
        <v>62</v>
      </c>
      <c r="J4" s="1453"/>
    </row>
    <row r="5" spans="1:11" ht="20.100000000000001" customHeight="1">
      <c r="A5" s="1459"/>
      <c r="B5" s="1455"/>
      <c r="C5" s="1455"/>
      <c r="D5" s="1455"/>
      <c r="E5" s="1455"/>
      <c r="F5" s="1455"/>
      <c r="G5" s="295" t="s">
        <v>61</v>
      </c>
      <c r="H5" s="295" t="s">
        <v>60</v>
      </c>
      <c r="I5" s="295" t="s">
        <v>61</v>
      </c>
      <c r="J5" s="294" t="s">
        <v>60</v>
      </c>
    </row>
    <row r="6" spans="1:11" ht="20.100000000000001" customHeight="1">
      <c r="A6" s="1490" t="s">
        <v>1229</v>
      </c>
      <c r="B6" s="1490"/>
      <c r="C6" s="1491"/>
      <c r="D6" s="309">
        <v>2411</v>
      </c>
      <c r="E6" s="309">
        <v>2218</v>
      </c>
      <c r="F6" s="309">
        <v>13</v>
      </c>
      <c r="G6" s="309">
        <v>6</v>
      </c>
      <c r="H6" s="309">
        <v>180</v>
      </c>
      <c r="I6" s="309">
        <v>0</v>
      </c>
      <c r="J6" s="309">
        <v>0</v>
      </c>
    </row>
    <row r="7" spans="1:11" ht="20.100000000000001" customHeight="1">
      <c r="A7" s="1460" t="s">
        <v>50</v>
      </c>
      <c r="B7" s="1460"/>
      <c r="C7" s="1478"/>
      <c r="D7" s="309">
        <v>407</v>
      </c>
      <c r="E7" s="309">
        <v>380</v>
      </c>
      <c r="F7" s="309">
        <v>5</v>
      </c>
      <c r="G7" s="309">
        <v>1</v>
      </c>
      <c r="H7" s="309">
        <v>22</v>
      </c>
      <c r="I7" s="309">
        <v>0</v>
      </c>
      <c r="J7" s="309">
        <v>0</v>
      </c>
    </row>
    <row r="8" spans="1:11" ht="20.100000000000001" customHeight="1">
      <c r="A8" s="1460" t="s">
        <v>49</v>
      </c>
      <c r="B8" s="1460"/>
      <c r="C8" s="1478"/>
      <c r="D8" s="309">
        <v>1607</v>
      </c>
      <c r="E8" s="309">
        <v>1601</v>
      </c>
      <c r="F8" s="309">
        <v>6</v>
      </c>
      <c r="G8" s="309">
        <v>0</v>
      </c>
      <c r="H8" s="309">
        <v>0</v>
      </c>
      <c r="I8" s="309">
        <v>0</v>
      </c>
      <c r="J8" s="309">
        <v>0</v>
      </c>
    </row>
    <row r="9" spans="1:11" ht="20.100000000000001" customHeight="1">
      <c r="A9" s="1460" t="s">
        <v>1228</v>
      </c>
      <c r="B9" s="1460"/>
      <c r="C9" s="1478"/>
      <c r="D9" s="309">
        <v>1254</v>
      </c>
      <c r="E9" s="309">
        <v>1220</v>
      </c>
      <c r="F9" s="309">
        <v>3</v>
      </c>
      <c r="G9" s="309">
        <v>1</v>
      </c>
      <c r="H9" s="309">
        <v>31</v>
      </c>
      <c r="I9" s="309">
        <v>0</v>
      </c>
      <c r="J9" s="309">
        <v>0</v>
      </c>
    </row>
    <row r="10" spans="1:11" ht="20.100000000000001" customHeight="1">
      <c r="A10" s="1492" t="s">
        <v>56</v>
      </c>
      <c r="B10" s="1492"/>
      <c r="C10" s="1493"/>
      <c r="D10" s="307">
        <v>616</v>
      </c>
      <c r="E10" s="307">
        <v>586</v>
      </c>
      <c r="F10" s="307">
        <v>2</v>
      </c>
      <c r="G10" s="307">
        <v>1</v>
      </c>
      <c r="H10" s="307">
        <v>28</v>
      </c>
      <c r="I10" s="307">
        <v>0</v>
      </c>
      <c r="J10" s="307">
        <v>0</v>
      </c>
      <c r="K10" s="387"/>
    </row>
    <row r="11" spans="1:11" ht="15" customHeight="1">
      <c r="B11" s="268"/>
      <c r="C11" s="268"/>
      <c r="D11" s="304"/>
      <c r="E11" s="303"/>
      <c r="F11" s="303"/>
      <c r="G11" s="303"/>
      <c r="H11" s="303"/>
      <c r="I11" s="303"/>
      <c r="J11" s="303"/>
    </row>
    <row r="12" spans="1:11" ht="20.100000000000001" customHeight="1">
      <c r="A12" s="1448" t="s">
        <v>1227</v>
      </c>
      <c r="B12" s="1448"/>
      <c r="C12" s="284" t="s">
        <v>57</v>
      </c>
      <c r="D12" s="304">
        <v>65</v>
      </c>
      <c r="E12" s="303">
        <v>65</v>
      </c>
      <c r="F12" s="303">
        <v>0</v>
      </c>
      <c r="G12" s="303">
        <v>0</v>
      </c>
      <c r="H12" s="303">
        <v>0</v>
      </c>
      <c r="I12" s="303">
        <v>0</v>
      </c>
      <c r="J12" s="303">
        <v>0</v>
      </c>
      <c r="K12" s="387"/>
    </row>
    <row r="13" spans="1:11" ht="20.100000000000001" customHeight="1">
      <c r="C13" s="284" t="s">
        <v>56</v>
      </c>
      <c r="D13" s="304">
        <v>197</v>
      </c>
      <c r="E13" s="303">
        <v>169</v>
      </c>
      <c r="F13" s="303">
        <v>0</v>
      </c>
      <c r="G13" s="303">
        <v>1</v>
      </c>
      <c r="H13" s="303">
        <v>28</v>
      </c>
      <c r="I13" s="303">
        <v>0</v>
      </c>
      <c r="J13" s="303">
        <v>0</v>
      </c>
      <c r="K13" s="387"/>
    </row>
    <row r="14" spans="1:11" ht="20.100000000000001" customHeight="1">
      <c r="C14" s="284" t="s">
        <v>55</v>
      </c>
      <c r="D14" s="304">
        <v>162</v>
      </c>
      <c r="E14" s="303">
        <v>162</v>
      </c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87"/>
    </row>
    <row r="15" spans="1:11" ht="20.100000000000001" customHeight="1">
      <c r="C15" s="284" t="s">
        <v>54</v>
      </c>
      <c r="D15" s="304">
        <v>56</v>
      </c>
      <c r="E15" s="303">
        <v>56</v>
      </c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87"/>
    </row>
    <row r="16" spans="1:11" ht="20.100000000000001" customHeight="1">
      <c r="C16" s="284" t="s">
        <v>53</v>
      </c>
      <c r="D16" s="304">
        <v>43</v>
      </c>
      <c r="E16" s="303">
        <v>41</v>
      </c>
      <c r="F16" s="303">
        <v>2</v>
      </c>
      <c r="G16" s="303">
        <v>0</v>
      </c>
      <c r="H16" s="303">
        <v>0</v>
      </c>
      <c r="I16" s="303">
        <v>0</v>
      </c>
      <c r="J16" s="303">
        <v>0</v>
      </c>
      <c r="K16" s="387"/>
    </row>
    <row r="17" spans="1:19" ht="20.100000000000001" customHeight="1">
      <c r="C17" s="284" t="s">
        <v>52</v>
      </c>
      <c r="D17" s="304">
        <v>0</v>
      </c>
      <c r="E17" s="303">
        <v>0</v>
      </c>
      <c r="F17" s="303">
        <v>0</v>
      </c>
      <c r="G17" s="303">
        <v>0</v>
      </c>
      <c r="H17" s="303">
        <v>0</v>
      </c>
      <c r="I17" s="303">
        <v>0</v>
      </c>
      <c r="J17" s="303">
        <v>0</v>
      </c>
      <c r="K17" s="387"/>
    </row>
    <row r="18" spans="1:19" ht="20.100000000000001" customHeight="1">
      <c r="C18" s="284">
        <v>10</v>
      </c>
      <c r="D18" s="304">
        <v>18</v>
      </c>
      <c r="E18" s="303">
        <v>18</v>
      </c>
      <c r="F18" s="303">
        <v>0</v>
      </c>
      <c r="G18" s="303">
        <v>0</v>
      </c>
      <c r="H18" s="303">
        <v>0</v>
      </c>
      <c r="I18" s="303">
        <v>0</v>
      </c>
      <c r="J18" s="303">
        <v>0</v>
      </c>
      <c r="K18" s="387"/>
    </row>
    <row r="19" spans="1:19" ht="20.100000000000001" customHeight="1">
      <c r="C19" s="284">
        <v>11</v>
      </c>
      <c r="D19" s="304">
        <v>75</v>
      </c>
      <c r="E19" s="303">
        <v>75</v>
      </c>
      <c r="F19" s="303">
        <v>0</v>
      </c>
      <c r="G19" s="303">
        <v>0</v>
      </c>
      <c r="H19" s="303">
        <v>0</v>
      </c>
      <c r="I19" s="303">
        <v>0</v>
      </c>
      <c r="J19" s="303">
        <v>0</v>
      </c>
      <c r="K19" s="387"/>
    </row>
    <row r="20" spans="1:19" ht="20.100000000000001" customHeight="1">
      <c r="C20" s="284">
        <v>12</v>
      </c>
      <c r="D20" s="304">
        <v>0</v>
      </c>
      <c r="E20" s="303">
        <v>0</v>
      </c>
      <c r="F20" s="303">
        <v>0</v>
      </c>
      <c r="G20" s="303">
        <v>0</v>
      </c>
      <c r="H20" s="303">
        <v>0</v>
      </c>
      <c r="I20" s="303">
        <v>0</v>
      </c>
      <c r="J20" s="303">
        <v>0</v>
      </c>
      <c r="K20" s="387"/>
    </row>
    <row r="21" spans="1:19" ht="20.100000000000001" customHeight="1">
      <c r="A21" s="1448" t="s">
        <v>1226</v>
      </c>
      <c r="B21" s="1448"/>
      <c r="C21" s="284" t="s">
        <v>51</v>
      </c>
      <c r="D21" s="304">
        <v>0</v>
      </c>
      <c r="E21" s="303">
        <v>0</v>
      </c>
      <c r="F21" s="303">
        <v>0</v>
      </c>
      <c r="G21" s="303">
        <v>0</v>
      </c>
      <c r="H21" s="303">
        <v>0</v>
      </c>
      <c r="I21" s="303">
        <v>0</v>
      </c>
      <c r="J21" s="303">
        <v>0</v>
      </c>
      <c r="K21" s="387"/>
    </row>
    <row r="22" spans="1:19" ht="20.100000000000001" customHeight="1">
      <c r="C22" s="284" t="s">
        <v>50</v>
      </c>
      <c r="D22" s="304">
        <v>0</v>
      </c>
      <c r="E22" s="303">
        <v>0</v>
      </c>
      <c r="F22" s="303">
        <v>0</v>
      </c>
      <c r="G22" s="303">
        <v>0</v>
      </c>
      <c r="H22" s="303">
        <v>0</v>
      </c>
      <c r="I22" s="303">
        <v>0</v>
      </c>
      <c r="J22" s="303">
        <v>0</v>
      </c>
      <c r="K22" s="387"/>
    </row>
    <row r="23" spans="1:19" ht="20.100000000000001" customHeight="1" thickBot="1">
      <c r="A23" s="279"/>
      <c r="B23" s="279"/>
      <c r="C23" s="302" t="s">
        <v>49</v>
      </c>
      <c r="D23" s="301">
        <v>0</v>
      </c>
      <c r="E23" s="300">
        <v>0</v>
      </c>
      <c r="F23" s="300">
        <v>0</v>
      </c>
      <c r="G23" s="300">
        <v>0</v>
      </c>
      <c r="H23" s="300">
        <v>0</v>
      </c>
      <c r="I23" s="300">
        <v>0</v>
      </c>
      <c r="J23" s="300">
        <v>0</v>
      </c>
      <c r="K23" s="387"/>
    </row>
    <row r="24" spans="1:19" ht="9.9499999999999993" customHeight="1">
      <c r="C24" s="273"/>
      <c r="D24" s="562"/>
      <c r="E24" s="557"/>
      <c r="F24" s="557"/>
      <c r="G24" s="557"/>
      <c r="H24" s="557"/>
      <c r="I24" s="557"/>
      <c r="J24" s="557"/>
      <c r="K24" s="387"/>
    </row>
    <row r="25" spans="1:19" s="268" customFormat="1" ht="20.100000000000001" customHeight="1">
      <c r="A25" s="268" t="s">
        <v>1271</v>
      </c>
      <c r="B25" s="273"/>
      <c r="C25" s="273"/>
      <c r="D25" s="270"/>
      <c r="E25" s="270"/>
      <c r="F25" s="270"/>
      <c r="G25" s="270"/>
      <c r="H25" s="270"/>
      <c r="I25" s="270"/>
      <c r="J25" s="270"/>
      <c r="K25" s="270"/>
      <c r="L25" s="271"/>
      <c r="M25" s="270"/>
      <c r="N25" s="270"/>
      <c r="O25" s="270"/>
      <c r="P25" s="270"/>
      <c r="Q25" s="270"/>
      <c r="R25" s="270"/>
      <c r="S25" s="270"/>
    </row>
    <row r="26" spans="1:19" s="268" customFormat="1" ht="20.100000000000001" customHeight="1">
      <c r="A26" s="561" t="s">
        <v>1623</v>
      </c>
      <c r="B26" s="273"/>
      <c r="C26" s="273"/>
      <c r="D26" s="270"/>
      <c r="E26" s="270"/>
      <c r="F26" s="270"/>
      <c r="G26" s="270"/>
      <c r="H26" s="270"/>
      <c r="I26" s="270"/>
      <c r="J26" s="270"/>
      <c r="K26" s="270"/>
      <c r="L26" s="271"/>
      <c r="M26" s="270"/>
      <c r="N26" s="270"/>
      <c r="O26" s="270"/>
      <c r="P26" s="270"/>
      <c r="Q26" s="270"/>
      <c r="R26" s="270"/>
      <c r="S26" s="270"/>
    </row>
    <row r="27" spans="1:19" ht="20.100000000000001" customHeight="1">
      <c r="A27" s="1489" t="s">
        <v>1620</v>
      </c>
      <c r="B27" s="1489"/>
      <c r="C27" s="1489"/>
      <c r="D27" s="1489"/>
      <c r="E27" s="268"/>
      <c r="F27" s="268"/>
      <c r="G27" s="268"/>
      <c r="H27" s="268"/>
      <c r="I27" s="268"/>
      <c r="J27" s="269"/>
    </row>
    <row r="28" spans="1:19">
      <c r="B28" s="268"/>
      <c r="C28" s="268"/>
      <c r="D28" s="268"/>
      <c r="E28" s="268"/>
      <c r="F28" s="268"/>
      <c r="G28" s="268"/>
      <c r="H28" s="272"/>
      <c r="I28" s="268"/>
      <c r="J28" s="269"/>
    </row>
    <row r="29" spans="1:19">
      <c r="B29" s="268"/>
      <c r="C29" s="268"/>
      <c r="D29" s="268"/>
      <c r="E29" s="268"/>
      <c r="F29" s="268"/>
      <c r="G29" s="268"/>
      <c r="H29" s="268"/>
      <c r="I29" s="268"/>
      <c r="J29" s="269"/>
    </row>
    <row r="30" spans="1:19">
      <c r="B30" s="268"/>
      <c r="C30" s="268"/>
      <c r="D30" s="268"/>
      <c r="E30" s="268"/>
      <c r="F30" s="268"/>
      <c r="G30" s="268"/>
      <c r="H30" s="268"/>
      <c r="I30" s="268"/>
      <c r="J30" s="269"/>
    </row>
    <row r="31" spans="1:19">
      <c r="B31" s="268"/>
      <c r="C31" s="268"/>
      <c r="D31" s="268"/>
      <c r="E31" s="268"/>
      <c r="F31" s="268"/>
      <c r="G31" s="268"/>
      <c r="H31" s="268"/>
      <c r="I31" s="268"/>
      <c r="J31" s="269"/>
    </row>
    <row r="32" spans="1:19">
      <c r="B32" s="268"/>
      <c r="C32" s="268"/>
      <c r="D32" s="268"/>
      <c r="E32" s="268"/>
      <c r="F32" s="268"/>
      <c r="G32" s="268"/>
      <c r="H32" s="268"/>
      <c r="I32" s="268"/>
      <c r="J32" s="269"/>
    </row>
    <row r="33" spans="2:10">
      <c r="B33" s="268"/>
      <c r="C33" s="268"/>
      <c r="D33" s="268"/>
      <c r="E33" s="268"/>
      <c r="F33" s="268"/>
      <c r="G33" s="268"/>
      <c r="H33" s="268"/>
      <c r="I33" s="268"/>
      <c r="J33" s="269"/>
    </row>
    <row r="34" spans="2:10">
      <c r="B34" s="268"/>
      <c r="C34" s="268"/>
      <c r="D34" s="268"/>
      <c r="E34" s="268"/>
      <c r="F34" s="268"/>
      <c r="G34" s="268"/>
      <c r="H34" s="268"/>
      <c r="I34" s="268"/>
      <c r="J34" s="269"/>
    </row>
  </sheetData>
  <mergeCells count="18">
    <mergeCell ref="A1:J1"/>
    <mergeCell ref="D3:D5"/>
    <mergeCell ref="E3:F3"/>
    <mergeCell ref="G3:J3"/>
    <mergeCell ref="E4:E5"/>
    <mergeCell ref="F4:F5"/>
    <mergeCell ref="G4:H4"/>
    <mergeCell ref="I4:J4"/>
    <mergeCell ref="A3:C5"/>
    <mergeCell ref="A9:C9"/>
    <mergeCell ref="A27:D27"/>
    <mergeCell ref="A2:C2"/>
    <mergeCell ref="A12:B12"/>
    <mergeCell ref="A21:B21"/>
    <mergeCell ref="A6:C6"/>
    <mergeCell ref="A7:C7"/>
    <mergeCell ref="A8:C8"/>
    <mergeCell ref="A10:C10"/>
  </mergeCells>
  <phoneticPr fontId="6"/>
  <pageMargins left="0.7" right="0.7" top="0.75" bottom="0.75" header="0.3" footer="0.3"/>
  <pageSetup paperSize="9"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Normal="100" zoomScaleSheetLayoutView="100" workbookViewId="0">
      <selection activeCell="A2" sqref="A2:C2"/>
    </sheetView>
  </sheetViews>
  <sheetFormatPr defaultColWidth="9" defaultRowHeight="13.5"/>
  <cols>
    <col min="1" max="3" width="4.625" style="564" customWidth="1"/>
    <col min="4" max="9" width="10.625" style="564" customWidth="1"/>
    <col min="10" max="10" width="10.625" style="565" customWidth="1"/>
    <col min="11" max="14" width="5.75" style="564" customWidth="1"/>
    <col min="15" max="16384" width="9" style="564"/>
  </cols>
  <sheetData>
    <row r="1" spans="1:11" ht="27" customHeight="1">
      <c r="A1" s="1494" t="s">
        <v>1629</v>
      </c>
      <c r="B1" s="1494"/>
      <c r="C1" s="1494"/>
      <c r="D1" s="1494"/>
      <c r="E1" s="1494"/>
      <c r="F1" s="1494"/>
      <c r="G1" s="1494"/>
      <c r="H1" s="1494"/>
      <c r="I1" s="1494"/>
      <c r="J1" s="1494"/>
      <c r="K1" s="586"/>
    </row>
    <row r="2" spans="1:11" ht="20.100000000000001" customHeight="1" thickBot="1">
      <c r="A2" s="1495" t="s">
        <v>1269</v>
      </c>
      <c r="B2" s="1495"/>
      <c r="C2" s="1495"/>
      <c r="D2" s="585"/>
      <c r="E2" s="585"/>
      <c r="F2" s="585"/>
      <c r="G2" s="585"/>
      <c r="H2" s="585"/>
      <c r="I2" s="585"/>
      <c r="J2" s="585"/>
    </row>
    <row r="3" spans="1:11" ht="20.100000000000001" customHeight="1">
      <c r="A3" s="1500" t="s">
        <v>1338</v>
      </c>
      <c r="B3" s="1496"/>
      <c r="C3" s="1496"/>
      <c r="D3" s="1496" t="s">
        <v>1572</v>
      </c>
      <c r="E3" s="1496" t="s">
        <v>1343</v>
      </c>
      <c r="F3" s="1496"/>
      <c r="G3" s="1496" t="s">
        <v>1342</v>
      </c>
      <c r="H3" s="1496"/>
      <c r="I3" s="1496"/>
      <c r="J3" s="1498"/>
    </row>
    <row r="4" spans="1:11" ht="20.100000000000001" customHeight="1">
      <c r="A4" s="1501"/>
      <c r="B4" s="1497"/>
      <c r="C4" s="1497"/>
      <c r="D4" s="1497"/>
      <c r="E4" s="1497" t="s">
        <v>65</v>
      </c>
      <c r="F4" s="1497" t="s">
        <v>64</v>
      </c>
      <c r="G4" s="1497" t="s">
        <v>63</v>
      </c>
      <c r="H4" s="1497"/>
      <c r="I4" s="1497" t="s">
        <v>62</v>
      </c>
      <c r="J4" s="1499"/>
    </row>
    <row r="5" spans="1:11" ht="20.100000000000001" customHeight="1">
      <c r="A5" s="1501"/>
      <c r="B5" s="1497"/>
      <c r="C5" s="1497"/>
      <c r="D5" s="1497"/>
      <c r="E5" s="1497"/>
      <c r="F5" s="1497"/>
      <c r="G5" s="583" t="s">
        <v>61</v>
      </c>
      <c r="H5" s="584" t="s">
        <v>60</v>
      </c>
      <c r="I5" s="583" t="s">
        <v>61</v>
      </c>
      <c r="J5" s="582" t="s">
        <v>60</v>
      </c>
    </row>
    <row r="6" spans="1:11" ht="20.100000000000001" customHeight="1">
      <c r="A6" s="1507" t="s">
        <v>1628</v>
      </c>
      <c r="B6" s="1507"/>
      <c r="C6" s="1508"/>
      <c r="D6" s="580">
        <v>866</v>
      </c>
      <c r="E6" s="565">
        <v>701</v>
      </c>
      <c r="F6" s="565">
        <v>77</v>
      </c>
      <c r="G6" s="581">
        <v>3</v>
      </c>
      <c r="H6" s="581">
        <v>40</v>
      </c>
      <c r="I6" s="565">
        <v>4</v>
      </c>
      <c r="J6" s="565">
        <v>48</v>
      </c>
    </row>
    <row r="7" spans="1:11" ht="20.100000000000001" customHeight="1">
      <c r="A7" s="1502">
        <v>29</v>
      </c>
      <c r="B7" s="1502"/>
      <c r="C7" s="1503"/>
      <c r="D7" s="580">
        <v>655</v>
      </c>
      <c r="E7" s="565">
        <v>581</v>
      </c>
      <c r="F7" s="565">
        <v>38</v>
      </c>
      <c r="G7" s="581">
        <v>2</v>
      </c>
      <c r="H7" s="581">
        <v>16</v>
      </c>
      <c r="I7" s="565">
        <v>1</v>
      </c>
      <c r="J7" s="565">
        <v>20</v>
      </c>
    </row>
    <row r="8" spans="1:11" ht="20.100000000000001" customHeight="1">
      <c r="A8" s="1502">
        <v>30</v>
      </c>
      <c r="B8" s="1502"/>
      <c r="C8" s="1503"/>
      <c r="D8" s="580">
        <v>348</v>
      </c>
      <c r="E8" s="1506"/>
      <c r="F8" s="1506"/>
      <c r="G8" s="1506"/>
      <c r="H8" s="1506"/>
      <c r="I8" s="1506"/>
      <c r="J8" s="1506"/>
    </row>
    <row r="9" spans="1:11" ht="20.100000000000001" customHeight="1">
      <c r="A9" s="1502" t="s">
        <v>1229</v>
      </c>
      <c r="B9" s="1502"/>
      <c r="C9" s="1503"/>
      <c r="D9" s="580">
        <v>255</v>
      </c>
      <c r="E9" s="1506"/>
      <c r="F9" s="1506"/>
      <c r="G9" s="1506"/>
      <c r="H9" s="1506"/>
      <c r="I9" s="1506"/>
      <c r="J9" s="1506"/>
    </row>
    <row r="10" spans="1:11" ht="20.100000000000001" customHeight="1">
      <c r="A10" s="1504" t="s">
        <v>50</v>
      </c>
      <c r="B10" s="1504"/>
      <c r="C10" s="1505"/>
      <c r="D10" s="565">
        <v>364</v>
      </c>
      <c r="E10" s="1506"/>
      <c r="F10" s="1506"/>
      <c r="G10" s="1506"/>
      <c r="H10" s="1506"/>
      <c r="I10" s="1506"/>
      <c r="J10" s="1506"/>
    </row>
    <row r="11" spans="1:11" ht="5.0999999999999996" customHeight="1" thickBot="1">
      <c r="A11" s="579"/>
      <c r="B11" s="579"/>
      <c r="C11" s="578"/>
      <c r="D11" s="577"/>
      <c r="E11" s="576"/>
      <c r="F11" s="576"/>
      <c r="G11" s="576"/>
      <c r="H11" s="576"/>
      <c r="I11" s="576"/>
      <c r="J11" s="576"/>
    </row>
    <row r="12" spans="1:11" ht="9.9499999999999993" customHeight="1">
      <c r="A12" s="575"/>
      <c r="B12" s="575"/>
      <c r="C12" s="574"/>
      <c r="D12" s="573"/>
      <c r="E12" s="572"/>
      <c r="F12" s="572"/>
      <c r="G12" s="572"/>
      <c r="H12" s="572"/>
      <c r="I12" s="572"/>
      <c r="J12" s="572"/>
    </row>
    <row r="13" spans="1:11" ht="20.100000000000001" customHeight="1">
      <c r="A13" s="564" t="s">
        <v>1627</v>
      </c>
      <c r="B13" s="571"/>
      <c r="C13" s="571"/>
      <c r="D13" s="567"/>
      <c r="E13" s="567"/>
      <c r="F13" s="567"/>
      <c r="J13" s="564"/>
    </row>
    <row r="14" spans="1:11" ht="20.100000000000001" customHeight="1">
      <c r="A14" s="570" t="s">
        <v>1626</v>
      </c>
      <c r="B14" s="569"/>
      <c r="C14" s="569"/>
      <c r="D14" s="568"/>
      <c r="E14" s="568"/>
      <c r="F14" s="567"/>
      <c r="J14" s="564"/>
    </row>
    <row r="15" spans="1:11" ht="20.100000000000001" customHeight="1">
      <c r="A15" s="564" t="s">
        <v>1625</v>
      </c>
    </row>
    <row r="16" spans="1:11">
      <c r="H16" s="566"/>
    </row>
  </sheetData>
  <mergeCells count="16">
    <mergeCell ref="A8:C8"/>
    <mergeCell ref="A10:C10"/>
    <mergeCell ref="E8:J10"/>
    <mergeCell ref="A9:C9"/>
    <mergeCell ref="A6:C6"/>
    <mergeCell ref="A7:C7"/>
    <mergeCell ref="A1:J1"/>
    <mergeCell ref="A2:C2"/>
    <mergeCell ref="D3:D5"/>
    <mergeCell ref="E3:F3"/>
    <mergeCell ref="G3:J3"/>
    <mergeCell ref="E4:E5"/>
    <mergeCell ref="F4:F5"/>
    <mergeCell ref="G4:H4"/>
    <mergeCell ref="I4:J4"/>
    <mergeCell ref="A3:C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Normal="100" zoomScaleSheetLayoutView="100" workbookViewId="0">
      <selection activeCell="A2" sqref="A2:C2"/>
    </sheetView>
  </sheetViews>
  <sheetFormatPr defaultColWidth="9" defaultRowHeight="13.5"/>
  <cols>
    <col min="1" max="3" width="4.625" style="564" customWidth="1"/>
    <col min="4" max="9" width="10.625" style="564" customWidth="1"/>
    <col min="10" max="10" width="10.625" style="565" customWidth="1"/>
    <col min="11" max="14" width="5.75" style="564" customWidth="1"/>
    <col min="15" max="16384" width="9" style="564"/>
  </cols>
  <sheetData>
    <row r="1" spans="1:11" ht="27" customHeight="1">
      <c r="A1" s="1494" t="s">
        <v>1629</v>
      </c>
      <c r="B1" s="1494"/>
      <c r="C1" s="1494"/>
      <c r="D1" s="1494"/>
      <c r="E1" s="1494"/>
      <c r="F1" s="1494"/>
      <c r="G1" s="1494"/>
      <c r="H1" s="1494"/>
      <c r="I1" s="1494"/>
      <c r="J1" s="1494"/>
      <c r="K1" s="586"/>
    </row>
    <row r="2" spans="1:11" ht="20.100000000000001" customHeight="1" thickBot="1">
      <c r="A2" s="1495" t="s">
        <v>1269</v>
      </c>
      <c r="B2" s="1495"/>
      <c r="C2" s="1495"/>
      <c r="D2" s="585"/>
      <c r="E2" s="585"/>
      <c r="F2" s="585"/>
      <c r="G2" s="585"/>
      <c r="H2" s="585"/>
      <c r="I2" s="585"/>
      <c r="J2" s="585"/>
    </row>
    <row r="3" spans="1:11" ht="20.100000000000001" customHeight="1">
      <c r="A3" s="1500" t="s">
        <v>1338</v>
      </c>
      <c r="B3" s="1496"/>
      <c r="C3" s="1496"/>
      <c r="D3" s="1496" t="s">
        <v>1572</v>
      </c>
      <c r="E3" s="1496" t="s">
        <v>1343</v>
      </c>
      <c r="F3" s="1496"/>
      <c r="G3" s="1496" t="s">
        <v>1342</v>
      </c>
      <c r="H3" s="1496"/>
      <c r="I3" s="1496"/>
      <c r="J3" s="1498"/>
    </row>
    <row r="4" spans="1:11" ht="20.100000000000001" customHeight="1">
      <c r="A4" s="1501"/>
      <c r="B4" s="1497"/>
      <c r="C4" s="1497"/>
      <c r="D4" s="1497"/>
      <c r="E4" s="1497" t="s">
        <v>65</v>
      </c>
      <c r="F4" s="1497" t="s">
        <v>64</v>
      </c>
      <c r="G4" s="1497" t="s">
        <v>63</v>
      </c>
      <c r="H4" s="1497"/>
      <c r="I4" s="1497" t="s">
        <v>62</v>
      </c>
      <c r="J4" s="1499"/>
    </row>
    <row r="5" spans="1:11" ht="20.100000000000001" customHeight="1">
      <c r="A5" s="1501"/>
      <c r="B5" s="1497"/>
      <c r="C5" s="1497"/>
      <c r="D5" s="1497"/>
      <c r="E5" s="1497"/>
      <c r="F5" s="1497"/>
      <c r="G5" s="583" t="s">
        <v>61</v>
      </c>
      <c r="H5" s="584" t="s">
        <v>60</v>
      </c>
      <c r="I5" s="583" t="s">
        <v>61</v>
      </c>
      <c r="J5" s="582" t="s">
        <v>60</v>
      </c>
    </row>
    <row r="6" spans="1:11" ht="20.100000000000001" customHeight="1">
      <c r="A6" s="1507" t="s">
        <v>1628</v>
      </c>
      <c r="B6" s="1507"/>
      <c r="C6" s="1508"/>
      <c r="D6" s="580">
        <v>866</v>
      </c>
      <c r="E6" s="565">
        <v>701</v>
      </c>
      <c r="F6" s="565">
        <v>77</v>
      </c>
      <c r="G6" s="581">
        <v>3</v>
      </c>
      <c r="H6" s="581">
        <v>40</v>
      </c>
      <c r="I6" s="565">
        <v>4</v>
      </c>
      <c r="J6" s="565">
        <v>48</v>
      </c>
    </row>
    <row r="7" spans="1:11" ht="20.100000000000001" customHeight="1">
      <c r="A7" s="1502">
        <v>29</v>
      </c>
      <c r="B7" s="1502"/>
      <c r="C7" s="1503"/>
      <c r="D7" s="580">
        <v>655</v>
      </c>
      <c r="E7" s="565">
        <v>581</v>
      </c>
      <c r="F7" s="565">
        <v>38</v>
      </c>
      <c r="G7" s="581">
        <v>2</v>
      </c>
      <c r="H7" s="581">
        <v>16</v>
      </c>
      <c r="I7" s="565">
        <v>1</v>
      </c>
      <c r="J7" s="565">
        <v>20</v>
      </c>
    </row>
    <row r="8" spans="1:11" ht="20.100000000000001" customHeight="1">
      <c r="A8" s="1502">
        <v>30</v>
      </c>
      <c r="B8" s="1502"/>
      <c r="C8" s="1503"/>
      <c r="D8" s="580">
        <v>348</v>
      </c>
      <c r="E8" s="1506"/>
      <c r="F8" s="1506"/>
      <c r="G8" s="1506"/>
      <c r="H8" s="1506"/>
      <c r="I8" s="1506"/>
      <c r="J8" s="1506"/>
    </row>
    <row r="9" spans="1:11" ht="20.100000000000001" customHeight="1">
      <c r="A9" s="1502" t="s">
        <v>1229</v>
      </c>
      <c r="B9" s="1502"/>
      <c r="C9" s="1503"/>
      <c r="D9" s="580">
        <v>255</v>
      </c>
      <c r="E9" s="1506"/>
      <c r="F9" s="1506"/>
      <c r="G9" s="1506"/>
      <c r="H9" s="1506"/>
      <c r="I9" s="1506"/>
      <c r="J9" s="1506"/>
    </row>
    <row r="10" spans="1:11" ht="20.100000000000001" customHeight="1">
      <c r="A10" s="1504" t="s">
        <v>50</v>
      </c>
      <c r="B10" s="1504"/>
      <c r="C10" s="1505"/>
      <c r="D10" s="565">
        <v>364</v>
      </c>
      <c r="E10" s="1506"/>
      <c r="F10" s="1506"/>
      <c r="G10" s="1506"/>
      <c r="H10" s="1506"/>
      <c r="I10" s="1506"/>
      <c r="J10" s="1506"/>
    </row>
    <row r="11" spans="1:11" ht="5.0999999999999996" customHeight="1" thickBot="1">
      <c r="A11" s="579"/>
      <c r="B11" s="579"/>
      <c r="C11" s="578"/>
      <c r="D11" s="577"/>
      <c r="E11" s="576"/>
      <c r="F11" s="576"/>
      <c r="G11" s="576"/>
      <c r="H11" s="576"/>
      <c r="I11" s="576"/>
      <c r="J11" s="576"/>
    </row>
    <row r="12" spans="1:11" ht="9.9499999999999993" customHeight="1">
      <c r="A12" s="575"/>
      <c r="B12" s="575"/>
      <c r="C12" s="574"/>
      <c r="D12" s="573"/>
      <c r="E12" s="572"/>
      <c r="F12" s="572"/>
      <c r="G12" s="572"/>
      <c r="H12" s="572"/>
      <c r="I12" s="572"/>
      <c r="J12" s="572"/>
    </row>
    <row r="13" spans="1:11" ht="20.100000000000001" customHeight="1">
      <c r="A13" s="564" t="s">
        <v>1627</v>
      </c>
      <c r="B13" s="571"/>
      <c r="C13" s="571"/>
      <c r="D13" s="567"/>
      <c r="E13" s="567"/>
      <c r="F13" s="567"/>
      <c r="J13" s="564"/>
    </row>
    <row r="14" spans="1:11" ht="20.100000000000001" customHeight="1">
      <c r="A14" s="570" t="s">
        <v>1626</v>
      </c>
      <c r="B14" s="569"/>
      <c r="C14" s="569"/>
      <c r="D14" s="568"/>
      <c r="E14" s="568"/>
      <c r="F14" s="567"/>
      <c r="J14" s="564"/>
    </row>
    <row r="15" spans="1:11" ht="20.100000000000001" customHeight="1">
      <c r="A15" s="564" t="s">
        <v>1625</v>
      </c>
    </row>
    <row r="16" spans="1:11">
      <c r="H16" s="566"/>
    </row>
  </sheetData>
  <mergeCells count="16">
    <mergeCell ref="A8:C8"/>
    <mergeCell ref="A10:C10"/>
    <mergeCell ref="E8:J10"/>
    <mergeCell ref="A9:C9"/>
    <mergeCell ref="A6:C6"/>
    <mergeCell ref="A7:C7"/>
    <mergeCell ref="A1:J1"/>
    <mergeCell ref="A2:C2"/>
    <mergeCell ref="D3:D5"/>
    <mergeCell ref="E3:F3"/>
    <mergeCell ref="G3:J3"/>
    <mergeCell ref="E4:E5"/>
    <mergeCell ref="F4:F5"/>
    <mergeCell ref="G4:H4"/>
    <mergeCell ref="I4:J4"/>
    <mergeCell ref="A3:C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view="pageBreakPreview" zoomScaleNormal="100" zoomScaleSheetLayoutView="100" workbookViewId="0">
      <selection sqref="A1:O1"/>
    </sheetView>
  </sheetViews>
  <sheetFormatPr defaultRowHeight="13.5"/>
  <cols>
    <col min="1" max="1" width="5.375" style="380" customWidth="1"/>
    <col min="2" max="2" width="3.875" style="380" bestFit="1" customWidth="1"/>
    <col min="3" max="3" width="3.5" style="380" bestFit="1" customWidth="1"/>
    <col min="4" max="9" width="10.625" style="380" customWidth="1"/>
    <col min="10" max="10" width="10.625" style="381" customWidth="1"/>
    <col min="11" max="12" width="9.125" style="380" bestFit="1" customWidth="1"/>
    <col min="13" max="13" width="9.625" style="380" bestFit="1" customWidth="1"/>
    <col min="14" max="14" width="9.125" style="380" bestFit="1" customWidth="1"/>
    <col min="15" max="15" width="9.625" style="380" bestFit="1" customWidth="1"/>
    <col min="16" max="18" width="3.5" style="380" customWidth="1"/>
    <col min="19" max="16384" width="9" style="380"/>
  </cols>
  <sheetData>
    <row r="1" spans="1:15" ht="27" customHeight="1">
      <c r="A1" s="1471" t="s">
        <v>1649</v>
      </c>
      <c r="B1" s="1471"/>
      <c r="C1" s="1471"/>
      <c r="D1" s="1471"/>
      <c r="E1" s="1471"/>
      <c r="F1" s="1471"/>
      <c r="G1" s="1471"/>
      <c r="H1" s="1471"/>
      <c r="I1" s="1471"/>
      <c r="J1" s="1471"/>
      <c r="K1" s="1471"/>
      <c r="L1" s="1471"/>
      <c r="M1" s="1471"/>
      <c r="N1" s="1471"/>
      <c r="O1" s="1471"/>
    </row>
    <row r="2" spans="1:15" ht="20.100000000000001" customHeight="1" thickBot="1">
      <c r="J2" s="380"/>
      <c r="O2" s="598" t="s">
        <v>1648</v>
      </c>
    </row>
    <row r="3" spans="1:15" ht="20.100000000000001" customHeight="1">
      <c r="A3" s="1485" t="s">
        <v>1647</v>
      </c>
      <c r="B3" s="1485"/>
      <c r="C3" s="1462"/>
      <c r="D3" s="1511" t="s">
        <v>1646</v>
      </c>
      <c r="E3" s="1511"/>
      <c r="F3" s="1456" t="s">
        <v>1645</v>
      </c>
      <c r="G3" s="1458"/>
      <c r="H3" s="1511" t="s">
        <v>1644</v>
      </c>
      <c r="I3" s="1511"/>
      <c r="J3" s="1511" t="s">
        <v>1643</v>
      </c>
      <c r="K3" s="1511"/>
      <c r="L3" s="1456" t="s">
        <v>1642</v>
      </c>
      <c r="M3" s="1458"/>
      <c r="N3" s="1474" t="s">
        <v>1641</v>
      </c>
      <c r="O3" s="1512"/>
    </row>
    <row r="4" spans="1:15" ht="20.100000000000001" customHeight="1">
      <c r="A4" s="1487"/>
      <c r="B4" s="1487"/>
      <c r="C4" s="1466"/>
      <c r="D4" s="596" t="s">
        <v>1640</v>
      </c>
      <c r="E4" s="596" t="s">
        <v>1639</v>
      </c>
      <c r="F4" s="596" t="s">
        <v>1640</v>
      </c>
      <c r="G4" s="596" t="s">
        <v>1639</v>
      </c>
      <c r="H4" s="596" t="s">
        <v>1640</v>
      </c>
      <c r="I4" s="596" t="s">
        <v>1639</v>
      </c>
      <c r="J4" s="596" t="s">
        <v>1640</v>
      </c>
      <c r="K4" s="596" t="s">
        <v>1639</v>
      </c>
      <c r="L4" s="596" t="s">
        <v>1640</v>
      </c>
      <c r="M4" s="596" t="s">
        <v>1639</v>
      </c>
      <c r="N4" s="596" t="s">
        <v>1640</v>
      </c>
      <c r="O4" s="595" t="s">
        <v>1639</v>
      </c>
    </row>
    <row r="5" spans="1:15" ht="20.100000000000001" customHeight="1">
      <c r="A5" s="594"/>
      <c r="B5" s="594"/>
      <c r="C5" s="594"/>
      <c r="D5" s="593" t="s">
        <v>1638</v>
      </c>
      <c r="E5" s="592" t="s">
        <v>1636</v>
      </c>
      <c r="F5" s="592" t="s">
        <v>1638</v>
      </c>
      <c r="G5" s="592" t="s">
        <v>1636</v>
      </c>
      <c r="H5" s="592" t="s">
        <v>1637</v>
      </c>
      <c r="I5" s="592" t="s">
        <v>1636</v>
      </c>
      <c r="J5" s="592" t="s">
        <v>1637</v>
      </c>
      <c r="K5" s="592" t="s">
        <v>1636</v>
      </c>
      <c r="L5" s="592" t="s">
        <v>1637</v>
      </c>
      <c r="M5" s="592" t="s">
        <v>1636</v>
      </c>
      <c r="N5" s="592" t="s">
        <v>1637</v>
      </c>
      <c r="O5" s="592" t="s">
        <v>1636</v>
      </c>
    </row>
    <row r="6" spans="1:15" s="394" customFormat="1" ht="20.100000000000001" customHeight="1">
      <c r="A6" s="1450" t="s">
        <v>1635</v>
      </c>
      <c r="B6" s="1450"/>
      <c r="C6" s="1449"/>
      <c r="D6" s="309">
        <v>0</v>
      </c>
      <c r="E6" s="309">
        <v>0</v>
      </c>
      <c r="F6" s="269">
        <v>1</v>
      </c>
      <c r="G6" s="269">
        <v>18</v>
      </c>
      <c r="H6" s="269">
        <v>9</v>
      </c>
      <c r="I6" s="269">
        <v>50</v>
      </c>
      <c r="J6" s="269">
        <v>8</v>
      </c>
      <c r="K6" s="269">
        <v>145</v>
      </c>
      <c r="L6" s="269">
        <v>226</v>
      </c>
      <c r="M6" s="269">
        <v>7940</v>
      </c>
      <c r="N6" s="269">
        <v>87</v>
      </c>
      <c r="O6" s="269">
        <v>2033</v>
      </c>
    </row>
    <row r="7" spans="1:15" s="394" customFormat="1" ht="20.100000000000001" customHeight="1">
      <c r="A7" s="1473" t="s">
        <v>1634</v>
      </c>
      <c r="B7" s="1473"/>
      <c r="C7" s="1478"/>
      <c r="D7" s="309">
        <v>0</v>
      </c>
      <c r="E7" s="309">
        <v>0</v>
      </c>
      <c r="F7" s="269">
        <v>1</v>
      </c>
      <c r="G7" s="591">
        <v>14</v>
      </c>
      <c r="H7" s="269">
        <v>13</v>
      </c>
      <c r="I7" s="269">
        <v>52</v>
      </c>
      <c r="J7" s="269">
        <v>7</v>
      </c>
      <c r="K7" s="269">
        <v>144</v>
      </c>
      <c r="L7" s="269">
        <v>220</v>
      </c>
      <c r="M7" s="269">
        <v>8050</v>
      </c>
      <c r="N7" s="269">
        <v>100</v>
      </c>
      <c r="O7" s="269">
        <v>1810</v>
      </c>
    </row>
    <row r="8" spans="1:15" s="394" customFormat="1" ht="20.100000000000001" customHeight="1">
      <c r="A8" s="1473" t="s">
        <v>1633</v>
      </c>
      <c r="B8" s="1473"/>
      <c r="C8" s="1478"/>
      <c r="D8" s="309">
        <v>0</v>
      </c>
      <c r="E8" s="309">
        <v>0</v>
      </c>
      <c r="F8" s="269">
        <v>1</v>
      </c>
      <c r="G8" s="269">
        <v>15</v>
      </c>
      <c r="H8" s="269">
        <v>12</v>
      </c>
      <c r="I8" s="269">
        <v>45</v>
      </c>
      <c r="J8" s="269">
        <v>7</v>
      </c>
      <c r="K8" s="269">
        <v>110</v>
      </c>
      <c r="L8" s="269">
        <v>224</v>
      </c>
      <c r="M8" s="269">
        <v>8450</v>
      </c>
      <c r="N8" s="269">
        <v>100</v>
      </c>
      <c r="O8" s="269">
        <v>1480</v>
      </c>
    </row>
    <row r="9" spans="1:15" s="394" customFormat="1" ht="20.100000000000001" customHeight="1">
      <c r="A9" s="1460" t="s">
        <v>1632</v>
      </c>
      <c r="B9" s="1460"/>
      <c r="C9" s="1478"/>
      <c r="D9" s="357">
        <v>0</v>
      </c>
      <c r="E9" s="357">
        <v>0</v>
      </c>
      <c r="F9" s="269">
        <v>1</v>
      </c>
      <c r="G9" s="269">
        <v>15</v>
      </c>
      <c r="H9" s="269">
        <v>12</v>
      </c>
      <c r="I9" s="269">
        <v>47</v>
      </c>
      <c r="J9" s="269">
        <v>8</v>
      </c>
      <c r="K9" s="269">
        <v>80</v>
      </c>
      <c r="L9" s="269">
        <v>225</v>
      </c>
      <c r="M9" s="269">
        <v>7900</v>
      </c>
      <c r="N9" s="269">
        <v>100</v>
      </c>
      <c r="O9" s="269">
        <v>1400</v>
      </c>
    </row>
    <row r="10" spans="1:15" ht="20.100000000000001" customHeight="1" thickBot="1">
      <c r="A10" s="1509" t="s">
        <v>1631</v>
      </c>
      <c r="B10" s="1509"/>
      <c r="C10" s="1510"/>
      <c r="D10" s="307">
        <v>0</v>
      </c>
      <c r="E10" s="307">
        <v>0</v>
      </c>
      <c r="F10" s="590">
        <v>1</v>
      </c>
      <c r="G10" s="590">
        <v>16</v>
      </c>
      <c r="H10" s="590">
        <v>12</v>
      </c>
      <c r="I10" s="590">
        <v>45</v>
      </c>
      <c r="J10" s="590">
        <v>8</v>
      </c>
      <c r="K10" s="590">
        <v>70</v>
      </c>
      <c r="L10" s="590">
        <v>230</v>
      </c>
      <c r="M10" s="590">
        <v>9200</v>
      </c>
      <c r="N10" s="590">
        <v>95</v>
      </c>
      <c r="O10" s="590">
        <v>1300</v>
      </c>
    </row>
    <row r="11" spans="1:15" ht="9.9499999999999993" customHeight="1">
      <c r="B11" s="400"/>
      <c r="C11" s="400"/>
      <c r="D11" s="589"/>
      <c r="E11" s="589"/>
      <c r="F11" s="383"/>
      <c r="G11" s="383"/>
      <c r="H11" s="383"/>
      <c r="I11" s="383"/>
      <c r="J11" s="588"/>
      <c r="K11" s="383"/>
      <c r="L11" s="383"/>
      <c r="M11" s="383"/>
      <c r="N11" s="383"/>
      <c r="O11" s="383"/>
    </row>
    <row r="12" spans="1:15" ht="20.100000000000001" customHeight="1">
      <c r="A12" s="380" t="s">
        <v>1630</v>
      </c>
      <c r="J12" s="380"/>
    </row>
    <row r="13" spans="1:15">
      <c r="H13" s="587"/>
    </row>
  </sheetData>
  <mergeCells count="13">
    <mergeCell ref="H3:I3"/>
    <mergeCell ref="J3:K3"/>
    <mergeCell ref="A1:O1"/>
    <mergeCell ref="L3:M3"/>
    <mergeCell ref="N3:O3"/>
    <mergeCell ref="D3:E3"/>
    <mergeCell ref="F3:G3"/>
    <mergeCell ref="A3:C4"/>
    <mergeCell ref="A7:C7"/>
    <mergeCell ref="A8:C8"/>
    <mergeCell ref="A10:C10"/>
    <mergeCell ref="A6:C6"/>
    <mergeCell ref="A9:C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W30"/>
  <sheetViews>
    <sheetView zoomScaleNormal="100" zoomScaleSheetLayoutView="115" workbookViewId="0">
      <selection sqref="A1:P1"/>
    </sheetView>
  </sheetViews>
  <sheetFormatPr defaultColWidth="9" defaultRowHeight="13.5"/>
  <cols>
    <col min="1" max="1" width="4.625" style="477" customWidth="1"/>
    <col min="2" max="2" width="4.25" style="477" bestFit="1" customWidth="1"/>
    <col min="3" max="3" width="5.75" style="477" customWidth="1"/>
    <col min="4" max="4" width="0.875" style="477" customWidth="1"/>
    <col min="5" max="5" width="9.625" style="477" bestFit="1" customWidth="1"/>
    <col min="6" max="6" width="7.875" style="477" customWidth="1"/>
    <col min="7" max="8" width="7.875" style="477" bestFit="1" customWidth="1"/>
    <col min="9" max="9" width="8" style="477" bestFit="1" customWidth="1"/>
    <col min="10" max="10" width="7.75" style="477" customWidth="1"/>
    <col min="11" max="11" width="10" style="477" bestFit="1" customWidth="1"/>
    <col min="12" max="12" width="9.625" style="477" bestFit="1" customWidth="1"/>
    <col min="13" max="13" width="9.875" style="477" bestFit="1" customWidth="1"/>
    <col min="14" max="15" width="12" style="477" bestFit="1" customWidth="1"/>
    <col min="16" max="16" width="10.5" style="477" customWidth="1"/>
    <col min="17" max="20" width="5" style="477" customWidth="1"/>
    <col min="21" max="21" width="9.5" style="477" bestFit="1" customWidth="1"/>
    <col min="22" max="16384" width="9" style="477"/>
  </cols>
  <sheetData>
    <row r="1" spans="1:23" ht="27" customHeight="1">
      <c r="A1" s="1319" t="s">
        <v>1660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  <c r="L1" s="1319"/>
      <c r="M1" s="1319"/>
      <c r="N1" s="1319"/>
      <c r="O1" s="1319"/>
      <c r="P1" s="1319"/>
      <c r="Q1" s="55"/>
      <c r="R1" s="55"/>
      <c r="S1" s="488"/>
      <c r="T1" s="488"/>
    </row>
    <row r="2" spans="1:23" ht="20.100000000000001" customHeight="1" thickBo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488"/>
      <c r="T2" s="488"/>
    </row>
    <row r="3" spans="1:23" ht="20.100000000000001" customHeight="1">
      <c r="A3" s="1517" t="s">
        <v>2</v>
      </c>
      <c r="B3" s="1515"/>
      <c r="C3" s="1515"/>
      <c r="D3" s="1516" t="s">
        <v>1575</v>
      </c>
      <c r="E3" s="1526"/>
      <c r="F3" s="1526"/>
      <c r="G3" s="1526"/>
      <c r="H3" s="1526"/>
      <c r="I3" s="1526"/>
      <c r="J3" s="1526"/>
      <c r="K3" s="1526"/>
      <c r="L3" s="1526"/>
      <c r="M3" s="1517"/>
      <c r="N3" s="1515" t="s">
        <v>1574</v>
      </c>
      <c r="O3" s="1515"/>
      <c r="P3" s="1516"/>
      <c r="Q3" s="488"/>
      <c r="R3" s="488"/>
      <c r="S3" s="488"/>
      <c r="T3" s="488"/>
    </row>
    <row r="4" spans="1:23" ht="20.100000000000001" customHeight="1">
      <c r="A4" s="1518"/>
      <c r="B4" s="1513"/>
      <c r="C4" s="1513"/>
      <c r="D4" s="1522" t="s">
        <v>1572</v>
      </c>
      <c r="E4" s="1523"/>
      <c r="F4" s="1513" t="s">
        <v>1659</v>
      </c>
      <c r="G4" s="1513"/>
      <c r="H4" s="1513"/>
      <c r="I4" s="1513"/>
      <c r="J4" s="1513"/>
      <c r="K4" s="1513" t="s">
        <v>1658</v>
      </c>
      <c r="L4" s="1513" t="s">
        <v>1614</v>
      </c>
      <c r="M4" s="1513" t="s">
        <v>1657</v>
      </c>
      <c r="N4" s="1513" t="s">
        <v>1572</v>
      </c>
      <c r="O4" s="1513" t="s">
        <v>1656</v>
      </c>
      <c r="P4" s="1514" t="s">
        <v>1655</v>
      </c>
      <c r="Q4" s="613"/>
      <c r="R4" s="613"/>
      <c r="S4" s="488"/>
      <c r="T4" s="488"/>
    </row>
    <row r="5" spans="1:23" ht="20.100000000000001" customHeight="1">
      <c r="A5" s="1518"/>
      <c r="B5" s="1513"/>
      <c r="C5" s="1513"/>
      <c r="D5" s="1524"/>
      <c r="E5" s="1525"/>
      <c r="F5" s="503" t="s">
        <v>1568</v>
      </c>
      <c r="G5" s="503" t="s">
        <v>1567</v>
      </c>
      <c r="H5" s="503" t="s">
        <v>1566</v>
      </c>
      <c r="I5" s="503" t="s">
        <v>1565</v>
      </c>
      <c r="J5" s="503" t="s">
        <v>1564</v>
      </c>
      <c r="K5" s="1513"/>
      <c r="L5" s="1513"/>
      <c r="M5" s="1513"/>
      <c r="N5" s="1513"/>
      <c r="O5" s="1513"/>
      <c r="P5" s="1514"/>
      <c r="Q5" s="613"/>
      <c r="R5" s="613"/>
      <c r="S5" s="488"/>
      <c r="T5" s="488"/>
    </row>
    <row r="6" spans="1:23" ht="20.100000000000001" customHeight="1">
      <c r="A6" s="502"/>
      <c r="B6" s="502"/>
      <c r="C6" s="502"/>
      <c r="D6" s="612"/>
      <c r="E6" s="500" t="s">
        <v>1329</v>
      </c>
      <c r="F6" s="480" t="s">
        <v>1329</v>
      </c>
      <c r="G6" s="480" t="s">
        <v>1329</v>
      </c>
      <c r="H6" s="480" t="s">
        <v>1329</v>
      </c>
      <c r="I6" s="480" t="s">
        <v>1329</v>
      </c>
      <c r="J6" s="480" t="s">
        <v>1329</v>
      </c>
      <c r="K6" s="480" t="s">
        <v>1329</v>
      </c>
      <c r="L6" s="480" t="s">
        <v>1329</v>
      </c>
      <c r="M6" s="480" t="s">
        <v>1329</v>
      </c>
      <c r="N6" s="480" t="s">
        <v>1328</v>
      </c>
      <c r="O6" s="480" t="s">
        <v>1328</v>
      </c>
      <c r="P6" s="499" t="s">
        <v>1328</v>
      </c>
      <c r="Q6" s="479"/>
      <c r="R6" s="479"/>
    </row>
    <row r="7" spans="1:23" ht="20.100000000000001" customHeight="1">
      <c r="A7" s="1519" t="s">
        <v>11</v>
      </c>
      <c r="B7" s="1519"/>
      <c r="C7" s="1527"/>
      <c r="D7" s="607"/>
      <c r="E7" s="498">
        <v>2370</v>
      </c>
      <c r="F7" s="498">
        <v>332</v>
      </c>
      <c r="G7" s="498">
        <v>189</v>
      </c>
      <c r="H7" s="498">
        <v>41</v>
      </c>
      <c r="I7" s="498">
        <v>62</v>
      </c>
      <c r="J7" s="498">
        <v>40</v>
      </c>
      <c r="K7" s="498">
        <v>280</v>
      </c>
      <c r="L7" s="498">
        <v>702</v>
      </c>
      <c r="M7" s="498">
        <v>1056</v>
      </c>
      <c r="N7" s="498">
        <v>148696</v>
      </c>
      <c r="O7" s="498">
        <v>122884</v>
      </c>
      <c r="P7" s="498">
        <v>25812</v>
      </c>
      <c r="Q7" s="479"/>
      <c r="R7" s="479"/>
    </row>
    <row r="8" spans="1:23" ht="20.100000000000001" customHeight="1">
      <c r="A8" s="1528" t="s">
        <v>12</v>
      </c>
      <c r="B8" s="1528"/>
      <c r="C8" s="1529"/>
      <c r="D8" s="607"/>
      <c r="E8" s="498">
        <v>1185</v>
      </c>
      <c r="F8" s="498">
        <v>190</v>
      </c>
      <c r="G8" s="498">
        <v>135</v>
      </c>
      <c r="H8" s="498">
        <v>30</v>
      </c>
      <c r="I8" s="498">
        <v>6</v>
      </c>
      <c r="J8" s="498">
        <v>19</v>
      </c>
      <c r="K8" s="498">
        <v>147</v>
      </c>
      <c r="L8" s="498">
        <v>342</v>
      </c>
      <c r="M8" s="498">
        <v>506</v>
      </c>
      <c r="N8" s="498">
        <v>43973</v>
      </c>
      <c r="O8" s="498">
        <v>35219</v>
      </c>
      <c r="P8" s="498">
        <v>8754</v>
      </c>
      <c r="Q8" s="611"/>
      <c r="R8" s="611"/>
      <c r="S8" s="611"/>
      <c r="T8" s="611"/>
      <c r="U8" s="611"/>
      <c r="V8" s="611"/>
      <c r="W8" s="611"/>
    </row>
    <row r="9" spans="1:23" s="24" customFormat="1" ht="20.100000000000001" customHeight="1">
      <c r="A9" s="1528" t="s">
        <v>13</v>
      </c>
      <c r="B9" s="1528"/>
      <c r="C9" s="1529"/>
      <c r="D9" s="610"/>
      <c r="E9" s="498">
        <v>2263</v>
      </c>
      <c r="F9" s="498">
        <v>363</v>
      </c>
      <c r="G9" s="498">
        <v>252</v>
      </c>
      <c r="H9" s="498">
        <v>42</v>
      </c>
      <c r="I9" s="498">
        <v>19</v>
      </c>
      <c r="J9" s="498">
        <v>50</v>
      </c>
      <c r="K9" s="498">
        <v>298</v>
      </c>
      <c r="L9" s="498">
        <v>662</v>
      </c>
      <c r="M9" s="498">
        <v>940</v>
      </c>
      <c r="N9" s="498">
        <v>90558</v>
      </c>
      <c r="O9" s="498">
        <v>72889</v>
      </c>
      <c r="P9" s="498">
        <v>17669</v>
      </c>
      <c r="Q9" s="609"/>
      <c r="R9" s="609"/>
      <c r="S9" s="609"/>
      <c r="T9" s="609"/>
      <c r="U9" s="609"/>
      <c r="V9" s="609"/>
      <c r="W9" s="609"/>
    </row>
    <row r="10" spans="1:23" ht="20.100000000000001" customHeight="1">
      <c r="A10" s="1528" t="s">
        <v>14</v>
      </c>
      <c r="B10" s="1528"/>
      <c r="C10" s="1529"/>
      <c r="D10" s="608"/>
      <c r="E10" s="497">
        <v>2827</v>
      </c>
      <c r="F10" s="497">
        <v>441</v>
      </c>
      <c r="G10" s="497">
        <v>268</v>
      </c>
      <c r="H10" s="497">
        <v>47</v>
      </c>
      <c r="I10" s="497">
        <v>35</v>
      </c>
      <c r="J10" s="497">
        <v>91</v>
      </c>
      <c r="K10" s="497">
        <v>350</v>
      </c>
      <c r="L10" s="497">
        <v>872</v>
      </c>
      <c r="M10" s="497">
        <v>1164</v>
      </c>
      <c r="N10" s="497">
        <v>113750</v>
      </c>
      <c r="O10" s="497">
        <v>89263</v>
      </c>
      <c r="P10" s="497">
        <v>24487</v>
      </c>
      <c r="Q10" s="479"/>
      <c r="R10" s="479"/>
    </row>
    <row r="11" spans="1:23" ht="20.100000000000001" customHeight="1">
      <c r="A11" s="1520" t="s">
        <v>15</v>
      </c>
      <c r="B11" s="1520"/>
      <c r="C11" s="1521"/>
      <c r="E11" s="495">
        <v>3247</v>
      </c>
      <c r="F11" s="495">
        <v>482</v>
      </c>
      <c r="G11" s="495">
        <v>296</v>
      </c>
      <c r="H11" s="495">
        <v>57</v>
      </c>
      <c r="I11" s="495">
        <v>37</v>
      </c>
      <c r="J11" s="495">
        <v>92</v>
      </c>
      <c r="K11" s="495">
        <v>380</v>
      </c>
      <c r="L11" s="495">
        <v>1095</v>
      </c>
      <c r="M11" s="495">
        <v>1290</v>
      </c>
      <c r="N11" s="495">
        <v>128483</v>
      </c>
      <c r="O11" s="495">
        <v>101698</v>
      </c>
      <c r="P11" s="495">
        <v>26785</v>
      </c>
      <c r="Q11" s="479"/>
      <c r="R11" s="479"/>
    </row>
    <row r="12" spans="1:23" ht="20.100000000000001" customHeight="1">
      <c r="B12" s="488"/>
      <c r="C12" s="488"/>
      <c r="D12" s="607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604"/>
      <c r="R12" s="603"/>
      <c r="S12" s="600"/>
      <c r="T12" s="481"/>
      <c r="U12" s="479"/>
      <c r="V12" s="481"/>
    </row>
    <row r="13" spans="1:23" ht="20.100000000000001" customHeight="1">
      <c r="A13" s="1519" t="s">
        <v>16</v>
      </c>
      <c r="B13" s="1519"/>
      <c r="C13" s="606" t="s">
        <v>1294</v>
      </c>
      <c r="D13" s="605"/>
      <c r="E13" s="486">
        <v>162</v>
      </c>
      <c r="F13" s="486">
        <v>19</v>
      </c>
      <c r="G13" s="486">
        <v>2</v>
      </c>
      <c r="H13" s="486" t="s">
        <v>1654</v>
      </c>
      <c r="I13" s="486" t="s">
        <v>1654</v>
      </c>
      <c r="J13" s="486">
        <v>17</v>
      </c>
      <c r="K13" s="486">
        <v>20</v>
      </c>
      <c r="L13" s="486">
        <v>59</v>
      </c>
      <c r="M13" s="486">
        <v>64</v>
      </c>
      <c r="N13" s="486">
        <v>4316</v>
      </c>
      <c r="O13" s="486">
        <v>2654</v>
      </c>
      <c r="P13" s="486">
        <v>1662</v>
      </c>
      <c r="Q13" s="604"/>
      <c r="R13" s="603"/>
      <c r="S13" s="600"/>
      <c r="T13" s="481"/>
      <c r="U13" s="479"/>
      <c r="V13" s="481"/>
    </row>
    <row r="14" spans="1:23" ht="20.100000000000001" customHeight="1">
      <c r="C14" s="606" t="s">
        <v>15</v>
      </c>
      <c r="D14" s="605"/>
      <c r="E14" s="486">
        <v>125</v>
      </c>
      <c r="F14" s="486">
        <v>24</v>
      </c>
      <c r="G14" s="486">
        <v>10</v>
      </c>
      <c r="H14" s="486">
        <v>9</v>
      </c>
      <c r="I14" s="486" t="s">
        <v>1654</v>
      </c>
      <c r="J14" s="486">
        <v>5</v>
      </c>
      <c r="K14" s="486">
        <v>15</v>
      </c>
      <c r="L14" s="486">
        <v>34</v>
      </c>
      <c r="M14" s="486">
        <v>52</v>
      </c>
      <c r="N14" s="486">
        <v>6854</v>
      </c>
      <c r="O14" s="486">
        <v>5511</v>
      </c>
      <c r="P14" s="486">
        <v>1343</v>
      </c>
      <c r="Q14" s="604"/>
      <c r="R14" s="603"/>
      <c r="S14" s="600"/>
      <c r="T14" s="481"/>
      <c r="U14" s="479"/>
      <c r="V14" s="481"/>
    </row>
    <row r="15" spans="1:23" ht="20.100000000000001" customHeight="1">
      <c r="C15" s="606" t="s">
        <v>18</v>
      </c>
      <c r="D15" s="605"/>
      <c r="E15" s="486">
        <v>229</v>
      </c>
      <c r="F15" s="486">
        <v>44</v>
      </c>
      <c r="G15" s="486">
        <v>26</v>
      </c>
      <c r="H15" s="486">
        <v>13</v>
      </c>
      <c r="I15" s="486" t="s">
        <v>1654</v>
      </c>
      <c r="J15" s="486">
        <v>5</v>
      </c>
      <c r="K15" s="486">
        <v>23</v>
      </c>
      <c r="L15" s="486">
        <v>74</v>
      </c>
      <c r="M15" s="486">
        <v>88</v>
      </c>
      <c r="N15" s="486">
        <v>6994</v>
      </c>
      <c r="O15" s="486">
        <v>5059</v>
      </c>
      <c r="P15" s="486">
        <v>1935</v>
      </c>
      <c r="Q15" s="604"/>
      <c r="R15" s="603"/>
      <c r="S15" s="600"/>
      <c r="T15" s="481"/>
      <c r="U15" s="479"/>
      <c r="V15" s="481"/>
    </row>
    <row r="16" spans="1:23" ht="20.100000000000001" customHeight="1">
      <c r="C16" s="606" t="s">
        <v>19</v>
      </c>
      <c r="D16" s="605"/>
      <c r="E16" s="486">
        <v>342</v>
      </c>
      <c r="F16" s="486">
        <v>66</v>
      </c>
      <c r="G16" s="486">
        <v>48</v>
      </c>
      <c r="H16" s="486">
        <v>8</v>
      </c>
      <c r="I16" s="486">
        <v>3</v>
      </c>
      <c r="J16" s="486">
        <v>7</v>
      </c>
      <c r="K16" s="486">
        <v>37</v>
      </c>
      <c r="L16" s="486">
        <v>101</v>
      </c>
      <c r="M16" s="486">
        <v>138</v>
      </c>
      <c r="N16" s="486">
        <v>18370</v>
      </c>
      <c r="O16" s="486">
        <v>15876</v>
      </c>
      <c r="P16" s="486">
        <v>2494</v>
      </c>
      <c r="Q16" s="604"/>
      <c r="R16" s="603"/>
      <c r="S16" s="600"/>
      <c r="T16" s="481"/>
      <c r="U16" s="479"/>
      <c r="V16" s="481"/>
    </row>
    <row r="17" spans="1:22" ht="20.100000000000001" customHeight="1">
      <c r="C17" s="606" t="s">
        <v>20</v>
      </c>
      <c r="D17" s="605"/>
      <c r="E17" s="486">
        <v>210</v>
      </c>
      <c r="F17" s="486">
        <v>33</v>
      </c>
      <c r="G17" s="486">
        <v>20</v>
      </c>
      <c r="H17" s="486">
        <v>4</v>
      </c>
      <c r="I17" s="486">
        <v>2</v>
      </c>
      <c r="J17" s="486">
        <v>7</v>
      </c>
      <c r="K17" s="486">
        <v>22</v>
      </c>
      <c r="L17" s="486">
        <v>75</v>
      </c>
      <c r="M17" s="486">
        <v>80</v>
      </c>
      <c r="N17" s="486">
        <v>9937</v>
      </c>
      <c r="O17" s="486">
        <v>7878</v>
      </c>
      <c r="P17" s="486">
        <v>2059</v>
      </c>
      <c r="Q17" s="604"/>
      <c r="R17" s="603"/>
      <c r="S17" s="600"/>
      <c r="T17" s="481"/>
      <c r="U17" s="479"/>
      <c r="V17" s="481"/>
    </row>
    <row r="18" spans="1:22" ht="20.100000000000001" customHeight="1">
      <c r="C18" s="606" t="s">
        <v>21</v>
      </c>
      <c r="D18" s="605"/>
      <c r="E18" s="486">
        <v>307</v>
      </c>
      <c r="F18" s="486">
        <v>43</v>
      </c>
      <c r="G18" s="486">
        <v>31</v>
      </c>
      <c r="H18" s="486">
        <v>7</v>
      </c>
      <c r="I18" s="486">
        <v>4</v>
      </c>
      <c r="J18" s="486">
        <v>1</v>
      </c>
      <c r="K18" s="486">
        <v>40</v>
      </c>
      <c r="L18" s="486">
        <v>104</v>
      </c>
      <c r="M18" s="486">
        <v>120</v>
      </c>
      <c r="N18" s="486">
        <v>8248</v>
      </c>
      <c r="O18" s="486">
        <v>6339</v>
      </c>
      <c r="P18" s="486">
        <v>1909</v>
      </c>
      <c r="Q18" s="604"/>
      <c r="R18" s="603"/>
      <c r="S18" s="600"/>
      <c r="T18" s="481"/>
      <c r="U18" s="479"/>
      <c r="V18" s="481"/>
    </row>
    <row r="19" spans="1:22" ht="20.100000000000001" customHeight="1">
      <c r="C19" s="606">
        <v>10</v>
      </c>
      <c r="D19" s="605"/>
      <c r="E19" s="486">
        <v>529</v>
      </c>
      <c r="F19" s="486">
        <v>68</v>
      </c>
      <c r="G19" s="486">
        <v>33</v>
      </c>
      <c r="H19" s="486">
        <v>4</v>
      </c>
      <c r="I19" s="486">
        <v>11</v>
      </c>
      <c r="J19" s="486">
        <v>20</v>
      </c>
      <c r="K19" s="486">
        <v>56</v>
      </c>
      <c r="L19" s="486">
        <v>168</v>
      </c>
      <c r="M19" s="486">
        <v>237</v>
      </c>
      <c r="N19" s="486">
        <v>20223</v>
      </c>
      <c r="O19" s="486">
        <v>16728</v>
      </c>
      <c r="P19" s="486">
        <v>3495</v>
      </c>
      <c r="Q19" s="604"/>
      <c r="R19" s="603"/>
      <c r="S19" s="600"/>
      <c r="T19" s="481"/>
      <c r="U19" s="479"/>
      <c r="V19" s="481"/>
    </row>
    <row r="20" spans="1:22" ht="20.100000000000001" customHeight="1">
      <c r="C20" s="606">
        <v>11</v>
      </c>
      <c r="D20" s="605"/>
      <c r="E20" s="486">
        <v>486</v>
      </c>
      <c r="F20" s="486">
        <v>64</v>
      </c>
      <c r="G20" s="486">
        <v>63</v>
      </c>
      <c r="H20" s="486" t="s">
        <v>1654</v>
      </c>
      <c r="I20" s="486" t="s">
        <v>1654</v>
      </c>
      <c r="J20" s="486">
        <v>1</v>
      </c>
      <c r="K20" s="486">
        <v>61</v>
      </c>
      <c r="L20" s="486">
        <v>176</v>
      </c>
      <c r="M20" s="486">
        <v>185</v>
      </c>
      <c r="N20" s="486">
        <v>18876</v>
      </c>
      <c r="O20" s="486">
        <v>14372</v>
      </c>
      <c r="P20" s="486">
        <v>4504</v>
      </c>
      <c r="Q20" s="604"/>
      <c r="R20" s="603"/>
      <c r="S20" s="600"/>
      <c r="T20" s="481"/>
      <c r="U20" s="479"/>
      <c r="V20" s="481"/>
    </row>
    <row r="21" spans="1:22" ht="20.100000000000001" customHeight="1">
      <c r="C21" s="606">
        <v>12</v>
      </c>
      <c r="D21" s="605"/>
      <c r="E21" s="486">
        <v>225</v>
      </c>
      <c r="F21" s="486">
        <v>41</v>
      </c>
      <c r="G21" s="486">
        <v>27</v>
      </c>
      <c r="H21" s="486">
        <v>2</v>
      </c>
      <c r="I21" s="486">
        <v>3</v>
      </c>
      <c r="J21" s="486">
        <v>9</v>
      </c>
      <c r="K21" s="486">
        <v>23</v>
      </c>
      <c r="L21" s="486">
        <v>69</v>
      </c>
      <c r="M21" s="486">
        <v>92</v>
      </c>
      <c r="N21" s="486">
        <v>13407</v>
      </c>
      <c r="O21" s="486">
        <v>11592</v>
      </c>
      <c r="P21" s="486">
        <v>1815</v>
      </c>
      <c r="Q21" s="604"/>
      <c r="R21" s="603"/>
      <c r="S21" s="600"/>
      <c r="T21" s="481"/>
      <c r="U21" s="479"/>
      <c r="V21" s="481"/>
    </row>
    <row r="22" spans="1:22" ht="20.100000000000001" customHeight="1">
      <c r="A22" s="1519" t="s">
        <v>22</v>
      </c>
      <c r="B22" s="1519"/>
      <c r="C22" s="606" t="s">
        <v>1293</v>
      </c>
      <c r="D22" s="605"/>
      <c r="E22" s="486">
        <v>123</v>
      </c>
      <c r="F22" s="486">
        <v>13</v>
      </c>
      <c r="G22" s="486">
        <v>3</v>
      </c>
      <c r="H22" s="486">
        <v>9</v>
      </c>
      <c r="I22" s="486" t="s">
        <v>1654</v>
      </c>
      <c r="J22" s="486">
        <v>1</v>
      </c>
      <c r="K22" s="486">
        <v>14</v>
      </c>
      <c r="L22" s="486">
        <v>60</v>
      </c>
      <c r="M22" s="486">
        <v>36</v>
      </c>
      <c r="N22" s="486">
        <v>2449</v>
      </c>
      <c r="O22" s="486">
        <v>1306</v>
      </c>
      <c r="P22" s="486">
        <v>1143</v>
      </c>
      <c r="Q22" s="604"/>
      <c r="R22" s="603"/>
      <c r="S22" s="600"/>
      <c r="T22" s="481"/>
      <c r="U22" s="479"/>
      <c r="V22" s="481"/>
    </row>
    <row r="23" spans="1:22" ht="20.100000000000001" customHeight="1">
      <c r="C23" s="606" t="s">
        <v>12</v>
      </c>
      <c r="D23" s="605"/>
      <c r="E23" s="486">
        <v>103</v>
      </c>
      <c r="F23" s="486">
        <v>12</v>
      </c>
      <c r="G23" s="486">
        <v>9</v>
      </c>
      <c r="H23" s="486" t="s">
        <v>1654</v>
      </c>
      <c r="I23" s="486" t="s">
        <v>1654</v>
      </c>
      <c r="J23" s="486">
        <v>3</v>
      </c>
      <c r="K23" s="486">
        <v>21</v>
      </c>
      <c r="L23" s="486">
        <v>50</v>
      </c>
      <c r="M23" s="486">
        <v>20</v>
      </c>
      <c r="N23" s="486">
        <v>4319</v>
      </c>
      <c r="O23" s="486">
        <v>2821</v>
      </c>
      <c r="P23" s="486">
        <v>1498</v>
      </c>
      <c r="Q23" s="604"/>
      <c r="R23" s="603"/>
      <c r="S23" s="600"/>
      <c r="T23" s="481"/>
      <c r="U23" s="479"/>
      <c r="V23" s="481"/>
    </row>
    <row r="24" spans="1:22" ht="20.100000000000001" customHeight="1" thickBot="1">
      <c r="A24" s="485"/>
      <c r="B24" s="485"/>
      <c r="C24" s="602" t="s">
        <v>13</v>
      </c>
      <c r="D24" s="601"/>
      <c r="E24" s="486">
        <v>406</v>
      </c>
      <c r="F24" s="482">
        <v>55</v>
      </c>
      <c r="G24" s="482">
        <v>24</v>
      </c>
      <c r="H24" s="482">
        <v>1</v>
      </c>
      <c r="I24" s="482">
        <v>14</v>
      </c>
      <c r="J24" s="482">
        <v>16</v>
      </c>
      <c r="K24" s="482">
        <v>48</v>
      </c>
      <c r="L24" s="482">
        <v>125</v>
      </c>
      <c r="M24" s="482">
        <v>178</v>
      </c>
      <c r="N24" s="482">
        <v>14490</v>
      </c>
      <c r="O24" s="482">
        <v>11562</v>
      </c>
      <c r="P24" s="482">
        <v>2928</v>
      </c>
      <c r="Q24" s="600"/>
      <c r="R24" s="600"/>
      <c r="S24" s="600"/>
      <c r="T24" s="481"/>
      <c r="U24" s="479"/>
      <c r="V24" s="481"/>
    </row>
    <row r="25" spans="1:22" ht="9.9499999999999993" customHeight="1">
      <c r="E25" s="599"/>
      <c r="F25" s="479"/>
      <c r="G25" s="479"/>
      <c r="H25" s="479"/>
      <c r="I25" s="479"/>
      <c r="J25" s="479"/>
      <c r="K25" s="479"/>
      <c r="L25" s="479"/>
      <c r="M25" s="479"/>
      <c r="N25" s="479"/>
      <c r="O25" s="479"/>
      <c r="P25" s="479"/>
      <c r="Q25" s="478"/>
      <c r="R25" s="478"/>
    </row>
    <row r="26" spans="1:22" ht="20.100000000000001" customHeight="1">
      <c r="A26" s="478" t="s">
        <v>1562</v>
      </c>
      <c r="B26" s="478"/>
      <c r="C26" s="478"/>
      <c r="D26" s="478"/>
      <c r="E26" s="478"/>
      <c r="F26" s="478"/>
      <c r="G26" s="478"/>
      <c r="H26" s="478"/>
      <c r="I26" s="478"/>
      <c r="J26" s="478"/>
      <c r="K26" s="478"/>
      <c r="L26" s="478"/>
      <c r="M26" s="478"/>
      <c r="N26" s="478"/>
      <c r="O26" s="478"/>
      <c r="P26" s="478"/>
      <c r="Q26" s="478"/>
      <c r="R26" s="478"/>
    </row>
    <row r="27" spans="1:22" ht="20.100000000000001" customHeight="1">
      <c r="A27" s="478" t="s">
        <v>1653</v>
      </c>
      <c r="B27" s="478"/>
      <c r="C27" s="478"/>
      <c r="D27" s="478"/>
      <c r="E27" s="478"/>
      <c r="F27" s="478"/>
      <c r="G27" s="478"/>
      <c r="H27" s="478"/>
      <c r="I27" s="478"/>
      <c r="J27" s="478"/>
      <c r="K27" s="478"/>
      <c r="L27" s="478"/>
      <c r="M27" s="478"/>
      <c r="N27" s="478"/>
      <c r="O27" s="478"/>
      <c r="P27" s="478"/>
      <c r="Q27" s="478"/>
      <c r="R27" s="478"/>
    </row>
    <row r="28" spans="1:22" ht="20.100000000000001" customHeight="1">
      <c r="A28" s="478" t="s">
        <v>1652</v>
      </c>
      <c r="B28" s="478"/>
      <c r="C28" s="478"/>
      <c r="D28" s="478"/>
      <c r="E28" s="478"/>
      <c r="F28" s="478"/>
    </row>
    <row r="29" spans="1:22" ht="20.100000000000001" customHeight="1">
      <c r="A29" s="478" t="s">
        <v>1651</v>
      </c>
      <c r="B29" s="478"/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478"/>
      <c r="P29" s="478"/>
      <c r="Q29" s="478"/>
      <c r="R29" s="478"/>
    </row>
    <row r="30" spans="1:22" ht="20.100000000000001" customHeight="1">
      <c r="A30" s="478" t="s">
        <v>1650</v>
      </c>
      <c r="B30" s="478"/>
      <c r="C30" s="478"/>
      <c r="D30" s="478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478"/>
      <c r="P30" s="478"/>
    </row>
  </sheetData>
  <mergeCells count="19">
    <mergeCell ref="A22:B22"/>
    <mergeCell ref="A11:C11"/>
    <mergeCell ref="D4:E5"/>
    <mergeCell ref="D3:M3"/>
    <mergeCell ref="K4:K5"/>
    <mergeCell ref="A7:C7"/>
    <mergeCell ref="A8:C8"/>
    <mergeCell ref="A9:C9"/>
    <mergeCell ref="A10:C10"/>
    <mergeCell ref="A13:B13"/>
    <mergeCell ref="A1:P1"/>
    <mergeCell ref="O4:O5"/>
    <mergeCell ref="P4:P5"/>
    <mergeCell ref="F4:J4"/>
    <mergeCell ref="N3:P3"/>
    <mergeCell ref="M4:M5"/>
    <mergeCell ref="N4:N5"/>
    <mergeCell ref="L4:L5"/>
    <mergeCell ref="A3:C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="90" zoomScaleNormal="90" zoomScaleSheetLayoutView="90" workbookViewId="0">
      <selection activeCell="D22" sqref="D22"/>
    </sheetView>
  </sheetViews>
  <sheetFormatPr defaultColWidth="68.375" defaultRowHeight="13.5"/>
  <cols>
    <col min="1" max="1" width="4.625" style="477" customWidth="1"/>
    <col min="2" max="2" width="4.875" style="477" bestFit="1" customWidth="1"/>
    <col min="3" max="3" width="6.125" style="477" customWidth="1"/>
    <col min="4" max="4" width="11.125" style="477" bestFit="1" customWidth="1"/>
    <col min="5" max="5" width="7.5" style="477" customWidth="1"/>
    <col min="6" max="6" width="8.625" style="477" bestFit="1" customWidth="1"/>
    <col min="7" max="7" width="8.125" style="477" bestFit="1" customWidth="1"/>
    <col min="8" max="8" width="8" style="477" bestFit="1" customWidth="1"/>
    <col min="9" max="9" width="8.125" style="477" bestFit="1" customWidth="1"/>
    <col min="10" max="11" width="8.625" style="477" bestFit="1" customWidth="1"/>
    <col min="12" max="12" width="8.125" style="477" bestFit="1" customWidth="1"/>
    <col min="13" max="14" width="8.625" style="477" bestFit="1" customWidth="1"/>
    <col min="15" max="15" width="11.125" style="477" bestFit="1" customWidth="1"/>
    <col min="16" max="16" width="15.5" style="477" bestFit="1" customWidth="1"/>
    <col min="17" max="17" width="11.25" style="477" customWidth="1"/>
    <col min="18" max="19" width="12.625" style="477" bestFit="1" customWidth="1"/>
    <col min="20" max="33" width="13.125" style="477" customWidth="1"/>
    <col min="34" max="16384" width="68.375" style="477"/>
  </cols>
  <sheetData>
    <row r="1" spans="1:21" ht="27" customHeight="1" thickBot="1">
      <c r="A1" s="1319" t="s">
        <v>1577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  <c r="L1" s="1319"/>
      <c r="M1" s="1319"/>
      <c r="N1" s="1319"/>
      <c r="O1" s="1319"/>
      <c r="P1" s="1319"/>
      <c r="Q1" s="1319"/>
      <c r="R1" s="1319"/>
      <c r="S1" s="1319"/>
    </row>
    <row r="2" spans="1:21" ht="20.100000000000001" customHeight="1">
      <c r="A2" s="1534" t="s">
        <v>1576</v>
      </c>
      <c r="B2" s="1535"/>
      <c r="C2" s="1535"/>
      <c r="D2" s="1515" t="s">
        <v>1575</v>
      </c>
      <c r="E2" s="1515"/>
      <c r="F2" s="1515"/>
      <c r="G2" s="1515"/>
      <c r="H2" s="1515"/>
      <c r="I2" s="1515"/>
      <c r="J2" s="1515"/>
      <c r="K2" s="1515"/>
      <c r="L2" s="1515"/>
      <c r="M2" s="1515"/>
      <c r="N2" s="1515"/>
      <c r="O2" s="1515"/>
      <c r="P2" s="1515" t="s">
        <v>1574</v>
      </c>
      <c r="Q2" s="1515"/>
      <c r="R2" s="1515"/>
      <c r="S2" s="1516"/>
    </row>
    <row r="3" spans="1:21" ht="20.100000000000001" customHeight="1">
      <c r="A3" s="1536"/>
      <c r="B3" s="1530"/>
      <c r="C3" s="1530"/>
      <c r="D3" s="1530" t="s">
        <v>68</v>
      </c>
      <c r="E3" s="1531" t="s">
        <v>1573</v>
      </c>
      <c r="F3" s="1531"/>
      <c r="G3" s="1531"/>
      <c r="H3" s="1531"/>
      <c r="I3" s="1531"/>
      <c r="J3" s="1531" t="s">
        <v>1570</v>
      </c>
      <c r="K3" s="1531"/>
      <c r="L3" s="1531"/>
      <c r="M3" s="1531"/>
      <c r="N3" s="1531"/>
      <c r="O3" s="1513" t="s">
        <v>1569</v>
      </c>
      <c r="P3" s="1513" t="s">
        <v>1572</v>
      </c>
      <c r="Q3" s="1533" t="s">
        <v>1571</v>
      </c>
      <c r="R3" s="1513" t="s">
        <v>1570</v>
      </c>
      <c r="S3" s="1532" t="s">
        <v>1569</v>
      </c>
    </row>
    <row r="4" spans="1:21" ht="20.100000000000001" customHeight="1">
      <c r="A4" s="1536"/>
      <c r="B4" s="1530"/>
      <c r="C4" s="1530"/>
      <c r="D4" s="1530"/>
      <c r="E4" s="503" t="s">
        <v>1568</v>
      </c>
      <c r="F4" s="503" t="s">
        <v>1567</v>
      </c>
      <c r="G4" s="503" t="s">
        <v>1566</v>
      </c>
      <c r="H4" s="503" t="s">
        <v>1565</v>
      </c>
      <c r="I4" s="503" t="s">
        <v>1564</v>
      </c>
      <c r="J4" s="503" t="s">
        <v>1568</v>
      </c>
      <c r="K4" s="503" t="s">
        <v>1567</v>
      </c>
      <c r="L4" s="503" t="s">
        <v>1566</v>
      </c>
      <c r="M4" s="503" t="s">
        <v>1565</v>
      </c>
      <c r="N4" s="503" t="s">
        <v>1564</v>
      </c>
      <c r="O4" s="1513"/>
      <c r="P4" s="1513"/>
      <c r="Q4" s="1533"/>
      <c r="R4" s="1513"/>
      <c r="S4" s="1532"/>
    </row>
    <row r="5" spans="1:21" ht="20.100000000000001" customHeight="1">
      <c r="A5" s="502"/>
      <c r="B5" s="502"/>
      <c r="C5" s="502"/>
      <c r="D5" s="501" t="s">
        <v>1329</v>
      </c>
      <c r="E5" s="500" t="s">
        <v>1329</v>
      </c>
      <c r="F5" s="480" t="s">
        <v>1329</v>
      </c>
      <c r="G5" s="480" t="s">
        <v>1329</v>
      </c>
      <c r="H5" s="480" t="s">
        <v>1329</v>
      </c>
      <c r="I5" s="480" t="s">
        <v>1329</v>
      </c>
      <c r="J5" s="480" t="s">
        <v>1329</v>
      </c>
      <c r="K5" s="480" t="s">
        <v>1329</v>
      </c>
      <c r="L5" s="480" t="s">
        <v>1329</v>
      </c>
      <c r="M5" s="480" t="s">
        <v>1329</v>
      </c>
      <c r="N5" s="480" t="s">
        <v>1329</v>
      </c>
      <c r="O5" s="480" t="s">
        <v>1329</v>
      </c>
      <c r="P5" s="499" t="s">
        <v>1328</v>
      </c>
      <c r="Q5" s="480" t="s">
        <v>1328</v>
      </c>
      <c r="R5" s="480" t="s">
        <v>1328</v>
      </c>
      <c r="S5" s="480" t="s">
        <v>1328</v>
      </c>
    </row>
    <row r="6" spans="1:21" s="24" customFormat="1" ht="20.100000000000001" customHeight="1">
      <c r="A6" s="1519" t="s">
        <v>1563</v>
      </c>
      <c r="B6" s="1519"/>
      <c r="C6" s="1527"/>
      <c r="D6" s="498">
        <v>4551</v>
      </c>
      <c r="E6" s="498">
        <v>463</v>
      </c>
      <c r="F6" s="498">
        <v>423</v>
      </c>
      <c r="G6" s="498">
        <v>2</v>
      </c>
      <c r="H6" s="498">
        <v>0</v>
      </c>
      <c r="I6" s="498">
        <v>38</v>
      </c>
      <c r="J6" s="498">
        <v>438</v>
      </c>
      <c r="K6" s="498">
        <v>161</v>
      </c>
      <c r="L6" s="498">
        <v>52</v>
      </c>
      <c r="M6" s="498">
        <v>75</v>
      </c>
      <c r="N6" s="498">
        <v>150</v>
      </c>
      <c r="O6" s="498">
        <v>3650</v>
      </c>
      <c r="P6" s="498">
        <v>140776</v>
      </c>
      <c r="Q6" s="498">
        <v>54412</v>
      </c>
      <c r="R6" s="498">
        <v>44134</v>
      </c>
      <c r="S6" s="498">
        <v>42230</v>
      </c>
      <c r="T6" s="491"/>
    </row>
    <row r="7" spans="1:21" ht="20.100000000000001" customHeight="1">
      <c r="A7" s="1528" t="s">
        <v>12</v>
      </c>
      <c r="B7" s="1528"/>
      <c r="C7" s="1529"/>
      <c r="D7" s="498">
        <v>2565</v>
      </c>
      <c r="E7" s="498">
        <v>414</v>
      </c>
      <c r="F7" s="498">
        <v>351</v>
      </c>
      <c r="G7" s="498">
        <v>0</v>
      </c>
      <c r="H7" s="498">
        <v>6</v>
      </c>
      <c r="I7" s="498">
        <v>57</v>
      </c>
      <c r="J7" s="498">
        <v>223</v>
      </c>
      <c r="K7" s="498">
        <v>89</v>
      </c>
      <c r="L7" s="498">
        <v>22</v>
      </c>
      <c r="M7" s="498">
        <v>52</v>
      </c>
      <c r="N7" s="498">
        <v>60</v>
      </c>
      <c r="O7" s="498">
        <v>1928</v>
      </c>
      <c r="P7" s="498">
        <v>57314</v>
      </c>
      <c r="Q7" s="498">
        <v>25561</v>
      </c>
      <c r="R7" s="498">
        <v>12699</v>
      </c>
      <c r="S7" s="498">
        <v>19054</v>
      </c>
      <c r="T7" s="481"/>
    </row>
    <row r="8" spans="1:21" s="24" customFormat="1" ht="20.100000000000001" customHeight="1">
      <c r="A8" s="1528" t="s">
        <v>13</v>
      </c>
      <c r="B8" s="1528"/>
      <c r="C8" s="1529"/>
      <c r="D8" s="498">
        <v>3574</v>
      </c>
      <c r="E8" s="498">
        <v>488</v>
      </c>
      <c r="F8" s="498">
        <v>432</v>
      </c>
      <c r="G8" s="498">
        <v>0</v>
      </c>
      <c r="H8" s="498">
        <v>0</v>
      </c>
      <c r="I8" s="498">
        <v>56</v>
      </c>
      <c r="J8" s="498">
        <v>387</v>
      </c>
      <c r="K8" s="498">
        <v>173</v>
      </c>
      <c r="L8" s="498">
        <v>32</v>
      </c>
      <c r="M8" s="498">
        <v>81</v>
      </c>
      <c r="N8" s="498">
        <v>101</v>
      </c>
      <c r="O8" s="498">
        <v>2699</v>
      </c>
      <c r="P8" s="498">
        <v>88613</v>
      </c>
      <c r="Q8" s="498">
        <v>36250</v>
      </c>
      <c r="R8" s="498">
        <v>23990</v>
      </c>
      <c r="S8" s="498">
        <v>28373</v>
      </c>
      <c r="T8" s="491"/>
    </row>
    <row r="9" spans="1:21" s="24" customFormat="1" ht="20.100000000000001" customHeight="1">
      <c r="A9" s="1528" t="s">
        <v>14</v>
      </c>
      <c r="B9" s="1528"/>
      <c r="C9" s="1529"/>
      <c r="D9" s="497">
        <v>3938</v>
      </c>
      <c r="E9" s="497">
        <v>511</v>
      </c>
      <c r="F9" s="497">
        <v>443</v>
      </c>
      <c r="G9" s="497">
        <v>0</v>
      </c>
      <c r="H9" s="497">
        <v>0</v>
      </c>
      <c r="I9" s="497">
        <v>68</v>
      </c>
      <c r="J9" s="497">
        <v>440</v>
      </c>
      <c r="K9" s="497">
        <v>178</v>
      </c>
      <c r="L9" s="497">
        <v>97</v>
      </c>
      <c r="M9" s="497">
        <v>51</v>
      </c>
      <c r="N9" s="497">
        <v>114</v>
      </c>
      <c r="O9" s="497">
        <v>2987</v>
      </c>
      <c r="P9" s="497">
        <v>106916</v>
      </c>
      <c r="Q9" s="497">
        <v>42341</v>
      </c>
      <c r="R9" s="497">
        <v>34786</v>
      </c>
      <c r="S9" s="497">
        <v>29789</v>
      </c>
      <c r="T9" s="491"/>
    </row>
    <row r="10" spans="1:21" s="23" customFormat="1" ht="20.100000000000001" customHeight="1">
      <c r="A10" s="1520" t="s">
        <v>15</v>
      </c>
      <c r="B10" s="1520"/>
      <c r="C10" s="1520"/>
      <c r="D10" s="496">
        <v>4009</v>
      </c>
      <c r="E10" s="495">
        <v>480</v>
      </c>
      <c r="F10" s="495">
        <v>395</v>
      </c>
      <c r="G10" s="495">
        <v>5</v>
      </c>
      <c r="H10" s="495">
        <v>0</v>
      </c>
      <c r="I10" s="495">
        <v>80</v>
      </c>
      <c r="J10" s="495">
        <v>444</v>
      </c>
      <c r="K10" s="495">
        <v>190</v>
      </c>
      <c r="L10" s="495">
        <v>84</v>
      </c>
      <c r="M10" s="495">
        <v>52</v>
      </c>
      <c r="N10" s="495">
        <v>118</v>
      </c>
      <c r="O10" s="495">
        <v>3085</v>
      </c>
      <c r="P10" s="495">
        <v>124479</v>
      </c>
      <c r="Q10" s="495">
        <v>52462</v>
      </c>
      <c r="R10" s="495">
        <v>38790</v>
      </c>
      <c r="S10" s="495">
        <v>33227</v>
      </c>
      <c r="T10" s="494"/>
    </row>
    <row r="11" spans="1:21" s="24" customFormat="1" ht="20.100000000000001" customHeight="1">
      <c r="B11" s="55"/>
      <c r="C11" s="55"/>
      <c r="D11" s="490"/>
      <c r="E11" s="489"/>
      <c r="F11" s="489"/>
      <c r="G11" s="493"/>
      <c r="H11" s="493"/>
      <c r="I11" s="489"/>
      <c r="J11" s="492"/>
      <c r="K11" s="492"/>
      <c r="L11" s="492"/>
      <c r="M11" s="492"/>
      <c r="N11" s="492"/>
      <c r="O11" s="492"/>
      <c r="P11" s="492"/>
      <c r="Q11" s="492"/>
      <c r="R11" s="492"/>
      <c r="S11" s="492"/>
      <c r="T11" s="491"/>
    </row>
    <row r="12" spans="1:21" ht="13.5" customHeight="1">
      <c r="B12" s="488"/>
      <c r="C12" s="488"/>
      <c r="D12" s="490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89"/>
      <c r="R12" s="489"/>
      <c r="S12" s="489"/>
      <c r="T12" s="481"/>
    </row>
    <row r="13" spans="1:21" ht="20.100000000000001" customHeight="1">
      <c r="A13" s="1519" t="s">
        <v>16</v>
      </c>
      <c r="B13" s="1519"/>
      <c r="C13" s="487" t="s">
        <v>1294</v>
      </c>
      <c r="D13" s="486">
        <v>229</v>
      </c>
      <c r="E13" s="486">
        <v>42</v>
      </c>
      <c r="F13" s="486">
        <v>32</v>
      </c>
      <c r="G13" s="486">
        <v>0</v>
      </c>
      <c r="H13" s="486">
        <v>0</v>
      </c>
      <c r="I13" s="486">
        <v>10</v>
      </c>
      <c r="J13" s="486">
        <v>18</v>
      </c>
      <c r="K13" s="486">
        <v>12</v>
      </c>
      <c r="L13" s="486">
        <v>0</v>
      </c>
      <c r="M13" s="486">
        <v>0</v>
      </c>
      <c r="N13" s="486">
        <v>6</v>
      </c>
      <c r="O13" s="486">
        <v>169</v>
      </c>
      <c r="P13" s="486">
        <v>7154</v>
      </c>
      <c r="Q13" s="486">
        <v>3430</v>
      </c>
      <c r="R13" s="486">
        <v>2143</v>
      </c>
      <c r="S13" s="486">
        <v>1581</v>
      </c>
      <c r="T13" s="481"/>
    </row>
    <row r="14" spans="1:21" ht="20.100000000000001" customHeight="1">
      <c r="A14" s="488"/>
      <c r="B14" s="488"/>
      <c r="C14" s="487" t="s">
        <v>15</v>
      </c>
      <c r="D14" s="486">
        <v>292</v>
      </c>
      <c r="E14" s="486">
        <v>31</v>
      </c>
      <c r="F14" s="486">
        <v>26</v>
      </c>
      <c r="G14" s="486">
        <v>0</v>
      </c>
      <c r="H14" s="486">
        <v>0</v>
      </c>
      <c r="I14" s="486">
        <v>5</v>
      </c>
      <c r="J14" s="486">
        <v>25</v>
      </c>
      <c r="K14" s="486">
        <v>10</v>
      </c>
      <c r="L14" s="486">
        <v>0</v>
      </c>
      <c r="M14" s="486">
        <v>0</v>
      </c>
      <c r="N14" s="486">
        <v>15</v>
      </c>
      <c r="O14" s="486">
        <v>236</v>
      </c>
      <c r="P14" s="486">
        <v>7232</v>
      </c>
      <c r="Q14" s="486">
        <v>2957</v>
      </c>
      <c r="R14" s="486">
        <v>1681</v>
      </c>
      <c r="S14" s="486">
        <v>2594</v>
      </c>
      <c r="T14" s="481"/>
      <c r="U14" s="479"/>
    </row>
    <row r="15" spans="1:21" ht="20.100000000000001" customHeight="1">
      <c r="C15" s="487" t="s">
        <v>18</v>
      </c>
      <c r="D15" s="486">
        <v>346</v>
      </c>
      <c r="E15" s="486">
        <v>35</v>
      </c>
      <c r="F15" s="486">
        <v>22</v>
      </c>
      <c r="G15" s="486">
        <v>0</v>
      </c>
      <c r="H15" s="486">
        <v>0</v>
      </c>
      <c r="I15" s="486">
        <v>13</v>
      </c>
      <c r="J15" s="486">
        <v>44</v>
      </c>
      <c r="K15" s="486">
        <v>20</v>
      </c>
      <c r="L15" s="486">
        <v>8</v>
      </c>
      <c r="M15" s="486">
        <v>8</v>
      </c>
      <c r="N15" s="486">
        <v>8</v>
      </c>
      <c r="O15" s="486">
        <v>267</v>
      </c>
      <c r="P15" s="486">
        <v>10260</v>
      </c>
      <c r="Q15" s="486">
        <v>3686</v>
      </c>
      <c r="R15" s="486">
        <v>3564</v>
      </c>
      <c r="S15" s="486">
        <v>3010</v>
      </c>
      <c r="T15" s="481"/>
      <c r="U15" s="479"/>
    </row>
    <row r="16" spans="1:21" ht="20.100000000000001" customHeight="1">
      <c r="C16" s="487" t="s">
        <v>19</v>
      </c>
      <c r="D16" s="486">
        <v>363</v>
      </c>
      <c r="E16" s="486">
        <v>43</v>
      </c>
      <c r="F16" s="486">
        <v>35</v>
      </c>
      <c r="G16" s="486">
        <v>0</v>
      </c>
      <c r="H16" s="486">
        <v>0</v>
      </c>
      <c r="I16" s="486">
        <v>8</v>
      </c>
      <c r="J16" s="486">
        <v>56</v>
      </c>
      <c r="K16" s="486">
        <v>9</v>
      </c>
      <c r="L16" s="486">
        <v>20</v>
      </c>
      <c r="M16" s="486">
        <v>14</v>
      </c>
      <c r="N16" s="486">
        <v>13</v>
      </c>
      <c r="O16" s="486">
        <v>264</v>
      </c>
      <c r="P16" s="486">
        <v>12095</v>
      </c>
      <c r="Q16" s="486">
        <v>4870</v>
      </c>
      <c r="R16" s="486">
        <v>3901</v>
      </c>
      <c r="S16" s="486">
        <v>3324</v>
      </c>
      <c r="T16" s="481"/>
      <c r="U16" s="479"/>
    </row>
    <row r="17" spans="1:20" ht="20.100000000000001" customHeight="1">
      <c r="C17" s="487" t="s">
        <v>20</v>
      </c>
      <c r="D17" s="486">
        <v>579</v>
      </c>
      <c r="E17" s="486">
        <v>55</v>
      </c>
      <c r="F17" s="486">
        <v>44</v>
      </c>
      <c r="G17" s="486">
        <v>0</v>
      </c>
      <c r="H17" s="486">
        <v>0</v>
      </c>
      <c r="I17" s="486">
        <v>11</v>
      </c>
      <c r="J17" s="486">
        <v>64</v>
      </c>
      <c r="K17" s="486">
        <v>28</v>
      </c>
      <c r="L17" s="486">
        <v>27</v>
      </c>
      <c r="M17" s="486">
        <v>0</v>
      </c>
      <c r="N17" s="486">
        <v>9</v>
      </c>
      <c r="O17" s="486">
        <v>460</v>
      </c>
      <c r="P17" s="486">
        <v>15479</v>
      </c>
      <c r="Q17" s="486">
        <v>7327</v>
      </c>
      <c r="R17" s="486">
        <v>4410</v>
      </c>
      <c r="S17" s="486">
        <v>3742</v>
      </c>
      <c r="T17" s="481"/>
    </row>
    <row r="18" spans="1:20" ht="20.100000000000001" customHeight="1">
      <c r="C18" s="487" t="s">
        <v>21</v>
      </c>
      <c r="D18" s="486">
        <v>341</v>
      </c>
      <c r="E18" s="486">
        <v>38</v>
      </c>
      <c r="F18" s="486">
        <v>27</v>
      </c>
      <c r="G18" s="486">
        <v>5</v>
      </c>
      <c r="H18" s="486">
        <v>0</v>
      </c>
      <c r="I18" s="486">
        <v>6</v>
      </c>
      <c r="J18" s="486">
        <v>50</v>
      </c>
      <c r="K18" s="486">
        <v>4</v>
      </c>
      <c r="L18" s="486">
        <v>13</v>
      </c>
      <c r="M18" s="486">
        <v>11</v>
      </c>
      <c r="N18" s="486">
        <v>22</v>
      </c>
      <c r="O18" s="486">
        <v>253</v>
      </c>
      <c r="P18" s="486">
        <v>10941</v>
      </c>
      <c r="Q18" s="486">
        <v>3595</v>
      </c>
      <c r="R18" s="486">
        <v>4406</v>
      </c>
      <c r="S18" s="486">
        <v>2940</v>
      </c>
      <c r="T18" s="481"/>
    </row>
    <row r="19" spans="1:20" ht="20.100000000000001" customHeight="1">
      <c r="C19" s="487">
        <v>10</v>
      </c>
      <c r="D19" s="486">
        <v>478</v>
      </c>
      <c r="E19" s="486">
        <v>64</v>
      </c>
      <c r="F19" s="486">
        <v>60</v>
      </c>
      <c r="G19" s="486">
        <v>0</v>
      </c>
      <c r="H19" s="486">
        <v>0</v>
      </c>
      <c r="I19" s="486">
        <v>4</v>
      </c>
      <c r="J19" s="486">
        <v>56</v>
      </c>
      <c r="K19" s="486">
        <v>36</v>
      </c>
      <c r="L19" s="486">
        <v>10</v>
      </c>
      <c r="M19" s="486">
        <v>0</v>
      </c>
      <c r="N19" s="486">
        <v>10</v>
      </c>
      <c r="O19" s="486">
        <v>358</v>
      </c>
      <c r="P19" s="486">
        <v>16935</v>
      </c>
      <c r="Q19" s="486">
        <v>8256</v>
      </c>
      <c r="R19" s="486">
        <v>4927</v>
      </c>
      <c r="S19" s="486">
        <v>3752</v>
      </c>
      <c r="T19" s="481"/>
    </row>
    <row r="20" spans="1:20" ht="20.100000000000001" customHeight="1">
      <c r="C20" s="487">
        <v>11</v>
      </c>
      <c r="D20" s="486">
        <v>382</v>
      </c>
      <c r="E20" s="486">
        <v>48</v>
      </c>
      <c r="F20" s="486">
        <v>41</v>
      </c>
      <c r="G20" s="486">
        <v>0</v>
      </c>
      <c r="H20" s="486">
        <v>0</v>
      </c>
      <c r="I20" s="486">
        <v>7</v>
      </c>
      <c r="J20" s="486">
        <v>42</v>
      </c>
      <c r="K20" s="486">
        <v>16</v>
      </c>
      <c r="L20" s="486">
        <v>0</v>
      </c>
      <c r="M20" s="486">
        <v>11</v>
      </c>
      <c r="N20" s="486">
        <v>15</v>
      </c>
      <c r="O20" s="486">
        <v>292</v>
      </c>
      <c r="P20" s="486">
        <v>13416</v>
      </c>
      <c r="Q20" s="486">
        <v>5685</v>
      </c>
      <c r="R20" s="486">
        <v>4370</v>
      </c>
      <c r="S20" s="486">
        <v>3361</v>
      </c>
      <c r="T20" s="481"/>
    </row>
    <row r="21" spans="1:20" ht="20.100000000000001" customHeight="1">
      <c r="C21" s="487">
        <v>12</v>
      </c>
      <c r="D21" s="486">
        <v>272</v>
      </c>
      <c r="E21" s="486">
        <v>33</v>
      </c>
      <c r="F21" s="486">
        <v>32</v>
      </c>
      <c r="G21" s="486">
        <v>0</v>
      </c>
      <c r="H21" s="486">
        <v>0</v>
      </c>
      <c r="I21" s="486">
        <v>1</v>
      </c>
      <c r="J21" s="486">
        <v>35</v>
      </c>
      <c r="K21" s="486">
        <v>25</v>
      </c>
      <c r="L21" s="486">
        <v>0</v>
      </c>
      <c r="M21" s="486">
        <v>8</v>
      </c>
      <c r="N21" s="486">
        <v>2</v>
      </c>
      <c r="O21" s="486">
        <v>204</v>
      </c>
      <c r="P21" s="486">
        <v>8801</v>
      </c>
      <c r="Q21" s="486">
        <v>3322</v>
      </c>
      <c r="R21" s="486">
        <v>3386</v>
      </c>
      <c r="S21" s="486">
        <v>2093</v>
      </c>
      <c r="T21" s="481"/>
    </row>
    <row r="22" spans="1:20" ht="20.100000000000001" customHeight="1">
      <c r="A22" s="1519" t="s">
        <v>22</v>
      </c>
      <c r="B22" s="1519"/>
      <c r="C22" s="487" t="s">
        <v>1293</v>
      </c>
      <c r="D22" s="486">
        <v>179</v>
      </c>
      <c r="E22" s="486">
        <v>23</v>
      </c>
      <c r="F22" s="486">
        <v>22</v>
      </c>
      <c r="G22" s="486">
        <v>0</v>
      </c>
      <c r="H22" s="486">
        <v>0</v>
      </c>
      <c r="I22" s="486">
        <v>1</v>
      </c>
      <c r="J22" s="486">
        <v>8</v>
      </c>
      <c r="K22" s="486">
        <v>6</v>
      </c>
      <c r="L22" s="486">
        <v>0</v>
      </c>
      <c r="M22" s="486">
        <v>0</v>
      </c>
      <c r="N22" s="486">
        <v>2</v>
      </c>
      <c r="O22" s="486">
        <v>148</v>
      </c>
      <c r="P22" s="486">
        <v>4775</v>
      </c>
      <c r="Q22" s="486">
        <v>1925</v>
      </c>
      <c r="R22" s="486">
        <v>846</v>
      </c>
      <c r="S22" s="486">
        <v>2004</v>
      </c>
      <c r="T22" s="481"/>
    </row>
    <row r="23" spans="1:20" ht="20.100000000000001" customHeight="1">
      <c r="C23" s="487" t="s">
        <v>12</v>
      </c>
      <c r="D23" s="486">
        <v>268</v>
      </c>
      <c r="E23" s="486">
        <v>24</v>
      </c>
      <c r="F23" s="486">
        <v>20</v>
      </c>
      <c r="G23" s="486">
        <v>0</v>
      </c>
      <c r="H23" s="486">
        <v>0</v>
      </c>
      <c r="I23" s="486">
        <v>4</v>
      </c>
      <c r="J23" s="486">
        <v>21</v>
      </c>
      <c r="K23" s="486">
        <v>19</v>
      </c>
      <c r="L23" s="486">
        <v>0</v>
      </c>
      <c r="M23" s="486">
        <v>0</v>
      </c>
      <c r="N23" s="486">
        <v>2</v>
      </c>
      <c r="O23" s="486">
        <v>223</v>
      </c>
      <c r="P23" s="486">
        <v>6745</v>
      </c>
      <c r="Q23" s="486">
        <v>1963</v>
      </c>
      <c r="R23" s="486">
        <v>2381</v>
      </c>
      <c r="S23" s="486">
        <v>2401</v>
      </c>
      <c r="T23" s="481"/>
    </row>
    <row r="24" spans="1:20" ht="20.100000000000001" customHeight="1" thickBot="1">
      <c r="A24" s="485"/>
      <c r="B24" s="485"/>
      <c r="C24" s="484" t="s">
        <v>13</v>
      </c>
      <c r="D24" s="483">
        <v>280</v>
      </c>
      <c r="E24" s="482">
        <v>44</v>
      </c>
      <c r="F24" s="482">
        <v>34</v>
      </c>
      <c r="G24" s="482">
        <v>0</v>
      </c>
      <c r="H24" s="482">
        <v>0</v>
      </c>
      <c r="I24" s="482">
        <v>10</v>
      </c>
      <c r="J24" s="482">
        <v>25</v>
      </c>
      <c r="K24" s="482">
        <v>5</v>
      </c>
      <c r="L24" s="482">
        <v>6</v>
      </c>
      <c r="M24" s="482">
        <v>0</v>
      </c>
      <c r="N24" s="482">
        <v>14</v>
      </c>
      <c r="O24" s="482">
        <v>211</v>
      </c>
      <c r="P24" s="482">
        <v>10646</v>
      </c>
      <c r="Q24" s="482">
        <v>5446</v>
      </c>
      <c r="R24" s="482">
        <v>2775</v>
      </c>
      <c r="S24" s="482">
        <v>2425</v>
      </c>
      <c r="T24" s="481"/>
    </row>
    <row r="25" spans="1:20" ht="9.9499999999999993" customHeight="1">
      <c r="B25" s="480"/>
      <c r="C25" s="480"/>
      <c r="E25" s="479"/>
      <c r="F25" s="479"/>
      <c r="G25" s="479"/>
      <c r="H25" s="479"/>
      <c r="I25" s="479"/>
      <c r="J25" s="479"/>
      <c r="K25" s="479"/>
      <c r="L25" s="479"/>
      <c r="M25" s="479"/>
      <c r="N25" s="479"/>
      <c r="O25" s="479"/>
      <c r="P25" s="479"/>
      <c r="Q25" s="479"/>
      <c r="R25" s="479"/>
      <c r="S25" s="479"/>
    </row>
    <row r="26" spans="1:20" ht="20.100000000000001" customHeight="1">
      <c r="A26" s="478" t="s">
        <v>1562</v>
      </c>
      <c r="B26" s="478"/>
      <c r="C26" s="478"/>
      <c r="D26" s="478"/>
      <c r="E26" s="478"/>
      <c r="F26" s="478"/>
      <c r="G26" s="478"/>
      <c r="H26" s="478"/>
      <c r="I26" s="478"/>
      <c r="J26" s="478"/>
      <c r="K26" s="478"/>
      <c r="L26" s="478"/>
      <c r="M26" s="478"/>
      <c r="N26" s="478"/>
      <c r="O26" s="478"/>
      <c r="P26" s="478"/>
      <c r="Q26" s="478"/>
      <c r="R26" s="478"/>
      <c r="S26" s="478"/>
    </row>
    <row r="27" spans="1:20" ht="20.100000000000001" customHeight="1">
      <c r="A27" s="478" t="s">
        <v>1561</v>
      </c>
      <c r="B27" s="478"/>
      <c r="C27" s="478"/>
      <c r="D27" s="478"/>
      <c r="E27" s="478"/>
      <c r="F27" s="478"/>
      <c r="G27" s="478"/>
      <c r="H27" s="478"/>
      <c r="I27" s="478"/>
      <c r="J27" s="478"/>
      <c r="K27" s="478"/>
      <c r="L27" s="478"/>
      <c r="M27" s="478"/>
      <c r="N27" s="478"/>
      <c r="O27" s="478"/>
      <c r="P27" s="478"/>
      <c r="Q27" s="478"/>
      <c r="R27" s="478"/>
      <c r="S27" s="478"/>
    </row>
    <row r="28" spans="1:20" ht="20.100000000000001" customHeight="1">
      <c r="A28" s="478" t="s">
        <v>1560</v>
      </c>
      <c r="B28" s="478"/>
      <c r="C28" s="478"/>
      <c r="D28" s="478"/>
      <c r="E28" s="478"/>
      <c r="F28" s="478"/>
      <c r="G28" s="478"/>
      <c r="H28" s="478"/>
      <c r="I28" s="478"/>
      <c r="J28" s="478"/>
      <c r="K28" s="478"/>
      <c r="L28" s="478"/>
      <c r="M28" s="478"/>
      <c r="N28" s="478"/>
      <c r="O28" s="478"/>
      <c r="P28" s="478"/>
      <c r="Q28" s="478"/>
      <c r="R28" s="478"/>
      <c r="S28" s="478"/>
    </row>
    <row r="29" spans="1:20" s="24" customFormat="1" ht="20.100000000000001" customHeight="1">
      <c r="A29" s="478" t="s">
        <v>1559</v>
      </c>
      <c r="B29" s="478"/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8"/>
      <c r="O29" s="478"/>
      <c r="P29" s="478"/>
      <c r="Q29" s="478"/>
      <c r="R29" s="478"/>
      <c r="S29" s="478"/>
    </row>
    <row r="30" spans="1:20" s="24" customFormat="1" ht="20.100000000000001" customHeight="1">
      <c r="A30" s="478" t="s">
        <v>1558</v>
      </c>
      <c r="B30" s="478"/>
      <c r="C30" s="478"/>
      <c r="D30" s="478"/>
      <c r="E30" s="478"/>
      <c r="F30" s="478"/>
      <c r="G30" s="478"/>
      <c r="H30" s="478"/>
      <c r="I30" s="478"/>
      <c r="J30" s="478"/>
      <c r="K30" s="478"/>
      <c r="L30" s="478"/>
      <c r="M30" s="478"/>
      <c r="N30" s="478"/>
      <c r="O30" s="478"/>
      <c r="P30" s="478"/>
      <c r="Q30" s="478"/>
      <c r="R30" s="478"/>
      <c r="S30" s="478"/>
    </row>
  </sheetData>
  <mergeCells count="19">
    <mergeCell ref="A1:S1"/>
    <mergeCell ref="Q3:Q4"/>
    <mergeCell ref="E3:I3"/>
    <mergeCell ref="A2:C4"/>
    <mergeCell ref="A13:B13"/>
    <mergeCell ref="A10:C10"/>
    <mergeCell ref="A9:C9"/>
    <mergeCell ref="A6:C6"/>
    <mergeCell ref="A7:C7"/>
    <mergeCell ref="A22:B22"/>
    <mergeCell ref="D3:D4"/>
    <mergeCell ref="J3:N3"/>
    <mergeCell ref="P2:S2"/>
    <mergeCell ref="R3:R4"/>
    <mergeCell ref="S3:S4"/>
    <mergeCell ref="D2:O2"/>
    <mergeCell ref="O3:O4"/>
    <mergeCell ref="P3:P4"/>
    <mergeCell ref="A8:C8"/>
  </mergeCells>
  <phoneticPr fontId="6"/>
  <pageMargins left="0.39370078740157483" right="0.39370078740157483" top="0.35433070866141736" bottom="0.35433070866141736" header="0.51181102362204722" footer="0.51181102362204722"/>
  <pageSetup paperSize="9" scale="82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2"/>
  <sheetViews>
    <sheetView view="pageBreakPreview" zoomScale="90" zoomScaleNormal="85" zoomScaleSheetLayoutView="90" workbookViewId="0">
      <selection activeCell="F16" sqref="F16"/>
    </sheetView>
  </sheetViews>
  <sheetFormatPr defaultRowHeight="13.5"/>
  <cols>
    <col min="1" max="1" width="4.625" style="1" customWidth="1"/>
    <col min="2" max="2" width="4.25" style="1" bestFit="1" customWidth="1"/>
    <col min="3" max="3" width="5.375" style="1" customWidth="1"/>
    <col min="4" max="11" width="9.625" style="1" customWidth="1"/>
    <col min="12" max="12" width="10.75" style="1" bestFit="1" customWidth="1"/>
    <col min="13" max="20" width="9.625" style="1" customWidth="1"/>
    <col min="21" max="16384" width="9" style="1"/>
  </cols>
  <sheetData>
    <row r="1" spans="1:37" ht="27" customHeight="1">
      <c r="A1" s="1424" t="s">
        <v>1597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  <c r="Q1" s="1424"/>
      <c r="R1" s="1424"/>
      <c r="S1" s="1424"/>
      <c r="T1" s="1424"/>
    </row>
    <row r="2" spans="1:37" ht="20.100000000000001" customHeight="1" thickBot="1">
      <c r="A2" s="1539" t="s">
        <v>1296</v>
      </c>
      <c r="B2" s="1539"/>
      <c r="C2" s="1539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</row>
    <row r="3" spans="1:37" ht="20.100000000000001" customHeight="1">
      <c r="A3" s="1543" t="s">
        <v>2</v>
      </c>
      <c r="B3" s="1544"/>
      <c r="C3" s="1544"/>
      <c r="D3" s="1426" t="s">
        <v>1596</v>
      </c>
      <c r="E3" s="1540" t="s">
        <v>1595</v>
      </c>
      <c r="F3" s="1540"/>
      <c r="G3" s="1540"/>
      <c r="H3" s="1540"/>
      <c r="I3" s="1540"/>
      <c r="J3" s="1540"/>
      <c r="K3" s="1540"/>
      <c r="L3" s="1540"/>
      <c r="M3" s="1541" t="s">
        <v>1594</v>
      </c>
      <c r="N3" s="1541"/>
      <c r="O3" s="1541"/>
      <c r="P3" s="1541"/>
      <c r="Q3" s="1541"/>
      <c r="R3" s="1541"/>
      <c r="S3" s="1542"/>
      <c r="T3" s="1537" t="s">
        <v>1593</v>
      </c>
    </row>
    <row r="4" spans="1:37" s="13" customFormat="1" ht="44.25" customHeight="1">
      <c r="A4" s="1545"/>
      <c r="B4" s="1546"/>
      <c r="C4" s="1546"/>
      <c r="D4" s="1444"/>
      <c r="E4" s="190" t="s">
        <v>1568</v>
      </c>
      <c r="F4" s="190" t="s">
        <v>1592</v>
      </c>
      <c r="G4" s="190" t="s">
        <v>1591</v>
      </c>
      <c r="H4" s="190" t="s">
        <v>63</v>
      </c>
      <c r="I4" s="190" t="s">
        <v>1590</v>
      </c>
      <c r="J4" s="526" t="s">
        <v>1589</v>
      </c>
      <c r="K4" s="190" t="s">
        <v>1588</v>
      </c>
      <c r="L4" s="526" t="s">
        <v>1587</v>
      </c>
      <c r="M4" s="190" t="s">
        <v>1568</v>
      </c>
      <c r="N4" s="526" t="s">
        <v>1586</v>
      </c>
      <c r="O4" s="526" t="s">
        <v>1585</v>
      </c>
      <c r="P4" s="526" t="s">
        <v>1584</v>
      </c>
      <c r="Q4" s="526" t="s">
        <v>1583</v>
      </c>
      <c r="R4" s="190" t="s">
        <v>1582</v>
      </c>
      <c r="S4" s="189" t="s">
        <v>1581</v>
      </c>
      <c r="T4" s="1538"/>
    </row>
    <row r="5" spans="1:37" ht="20.100000000000001" customHeight="1">
      <c r="A5" s="1428" t="s">
        <v>1563</v>
      </c>
      <c r="B5" s="1428"/>
      <c r="C5" s="1429"/>
      <c r="D5" s="525">
        <v>255755</v>
      </c>
      <c r="E5" s="333">
        <v>122816</v>
      </c>
      <c r="F5" s="333">
        <v>6752</v>
      </c>
      <c r="G5" s="333">
        <v>5713</v>
      </c>
      <c r="H5" s="333">
        <v>22256</v>
      </c>
      <c r="I5" s="333">
        <v>2443</v>
      </c>
      <c r="J5" s="333">
        <v>207</v>
      </c>
      <c r="K5" s="333">
        <v>85445</v>
      </c>
      <c r="L5" s="524">
        <v>63349</v>
      </c>
      <c r="M5" s="333">
        <v>122036</v>
      </c>
      <c r="N5" s="333">
        <v>81669</v>
      </c>
      <c r="O5" s="333">
        <v>8921</v>
      </c>
      <c r="P5" s="333">
        <v>11793</v>
      </c>
      <c r="Q5" s="333">
        <v>14795</v>
      </c>
      <c r="R5" s="333">
        <v>3468</v>
      </c>
      <c r="S5" s="333">
        <v>1390</v>
      </c>
      <c r="T5" s="333">
        <v>10903</v>
      </c>
    </row>
    <row r="6" spans="1:37" ht="20.100000000000001" customHeight="1">
      <c r="A6" s="1428" t="s">
        <v>12</v>
      </c>
      <c r="B6" s="1428"/>
      <c r="C6" s="1429"/>
      <c r="D6" s="525">
        <v>158033</v>
      </c>
      <c r="E6" s="333">
        <v>86021</v>
      </c>
      <c r="F6" s="333">
        <v>5134</v>
      </c>
      <c r="G6" s="333">
        <v>3859</v>
      </c>
      <c r="H6" s="333">
        <v>16418</v>
      </c>
      <c r="I6" s="333">
        <v>1883</v>
      </c>
      <c r="J6" s="333">
        <v>74</v>
      </c>
      <c r="K6" s="333">
        <v>58653</v>
      </c>
      <c r="L6" s="524">
        <v>41236</v>
      </c>
      <c r="M6" s="333">
        <v>61961</v>
      </c>
      <c r="N6" s="333">
        <v>34829</v>
      </c>
      <c r="O6" s="333">
        <v>4050</v>
      </c>
      <c r="P6" s="333">
        <v>8560</v>
      </c>
      <c r="Q6" s="333">
        <v>11640</v>
      </c>
      <c r="R6" s="333">
        <v>2109</v>
      </c>
      <c r="S6" s="333">
        <v>773</v>
      </c>
      <c r="T6" s="333">
        <v>10051</v>
      </c>
    </row>
    <row r="7" spans="1:37" s="474" customFormat="1" ht="20.100000000000001" customHeight="1">
      <c r="A7" s="1428" t="s">
        <v>13</v>
      </c>
      <c r="B7" s="1428"/>
      <c r="C7" s="1429"/>
      <c r="D7" s="525">
        <v>175029</v>
      </c>
      <c r="E7" s="333">
        <v>94182</v>
      </c>
      <c r="F7" s="333">
        <v>5712</v>
      </c>
      <c r="G7" s="333">
        <v>4127</v>
      </c>
      <c r="H7" s="333">
        <v>16135</v>
      </c>
      <c r="I7" s="333">
        <v>2072</v>
      </c>
      <c r="J7" s="333">
        <v>113</v>
      </c>
      <c r="K7" s="333">
        <v>66023</v>
      </c>
      <c r="L7" s="524">
        <v>44570</v>
      </c>
      <c r="M7" s="333">
        <v>71258</v>
      </c>
      <c r="N7" s="333">
        <v>42118</v>
      </c>
      <c r="O7" s="333">
        <v>3658</v>
      </c>
      <c r="P7" s="333">
        <v>9025</v>
      </c>
      <c r="Q7" s="333">
        <v>13478</v>
      </c>
      <c r="R7" s="333">
        <v>1867</v>
      </c>
      <c r="S7" s="333">
        <v>1112</v>
      </c>
      <c r="T7" s="333">
        <v>9589</v>
      </c>
      <c r="U7" s="345"/>
      <c r="V7" s="345"/>
      <c r="W7" s="345"/>
      <c r="X7" s="345"/>
      <c r="Y7" s="345"/>
      <c r="Z7" s="345"/>
      <c r="AA7" s="345"/>
      <c r="AB7" s="345"/>
      <c r="AC7" s="345"/>
      <c r="AD7" s="345"/>
      <c r="AE7" s="345"/>
      <c r="AF7" s="345"/>
      <c r="AG7" s="345"/>
      <c r="AH7" s="345"/>
      <c r="AI7" s="345"/>
      <c r="AJ7" s="345"/>
      <c r="AK7" s="345"/>
    </row>
    <row r="8" spans="1:37" s="474" customFormat="1" ht="20.100000000000001" customHeight="1">
      <c r="A8" s="1547" t="s">
        <v>14</v>
      </c>
      <c r="B8" s="1547"/>
      <c r="C8" s="1548"/>
      <c r="D8" s="522">
        <v>202514</v>
      </c>
      <c r="E8" s="522">
        <v>99973</v>
      </c>
      <c r="F8" s="522">
        <v>4337</v>
      </c>
      <c r="G8" s="522">
        <v>3439</v>
      </c>
      <c r="H8" s="522">
        <v>15050</v>
      </c>
      <c r="I8" s="522">
        <v>2289</v>
      </c>
      <c r="J8" s="522">
        <v>79</v>
      </c>
      <c r="K8" s="522">
        <v>74779</v>
      </c>
      <c r="L8" s="523">
        <v>51250</v>
      </c>
      <c r="M8" s="522">
        <v>93070</v>
      </c>
      <c r="N8" s="522">
        <v>61053</v>
      </c>
      <c r="O8" s="522">
        <v>3933</v>
      </c>
      <c r="P8" s="522">
        <v>10868</v>
      </c>
      <c r="Q8" s="522">
        <v>12557</v>
      </c>
      <c r="R8" s="522">
        <v>3565</v>
      </c>
      <c r="S8" s="522">
        <v>1094</v>
      </c>
      <c r="T8" s="522">
        <v>9471</v>
      </c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345"/>
      <c r="AJ8" s="345"/>
      <c r="AK8" s="345"/>
    </row>
    <row r="9" spans="1:37" s="344" customFormat="1" ht="20.100000000000001" customHeight="1">
      <c r="A9" s="1549" t="s">
        <v>15</v>
      </c>
      <c r="B9" s="1549"/>
      <c r="C9" s="1550"/>
      <c r="D9" s="520">
        <v>224189</v>
      </c>
      <c r="E9" s="520">
        <v>110271</v>
      </c>
      <c r="F9" s="520">
        <v>4871</v>
      </c>
      <c r="G9" s="520">
        <v>3070</v>
      </c>
      <c r="H9" s="520">
        <v>17194</v>
      </c>
      <c r="I9" s="520">
        <v>2484</v>
      </c>
      <c r="J9" s="520">
        <v>122</v>
      </c>
      <c r="K9" s="520">
        <v>82530</v>
      </c>
      <c r="L9" s="521">
        <v>59721</v>
      </c>
      <c r="M9" s="520">
        <v>107198</v>
      </c>
      <c r="N9" s="520">
        <v>69205</v>
      </c>
      <c r="O9" s="520">
        <v>4701</v>
      </c>
      <c r="P9" s="520">
        <v>14366</v>
      </c>
      <c r="Q9" s="520">
        <v>13766</v>
      </c>
      <c r="R9" s="520">
        <v>3099</v>
      </c>
      <c r="S9" s="520">
        <v>2061</v>
      </c>
      <c r="T9" s="520">
        <v>6720</v>
      </c>
      <c r="U9" s="519"/>
      <c r="V9" s="519"/>
      <c r="W9" s="519"/>
      <c r="X9" s="519"/>
      <c r="Y9" s="519"/>
      <c r="Z9" s="519"/>
      <c r="AA9" s="519"/>
      <c r="AB9" s="519"/>
      <c r="AC9" s="519"/>
      <c r="AD9" s="519"/>
      <c r="AE9" s="519"/>
      <c r="AF9" s="519"/>
      <c r="AG9" s="519"/>
      <c r="AH9" s="519"/>
      <c r="AI9" s="519"/>
      <c r="AJ9" s="519"/>
      <c r="AK9" s="519"/>
    </row>
    <row r="10" spans="1:37" ht="15.75" customHeight="1">
      <c r="B10" s="506"/>
      <c r="C10" s="506"/>
      <c r="D10" s="518"/>
      <c r="E10" s="517"/>
      <c r="F10" s="517"/>
      <c r="G10" s="517"/>
      <c r="H10" s="517"/>
      <c r="I10" s="517"/>
      <c r="J10" s="517"/>
      <c r="K10" s="517"/>
      <c r="L10" s="517"/>
      <c r="M10" s="517"/>
      <c r="N10" s="517"/>
      <c r="O10" s="517"/>
      <c r="P10" s="517"/>
      <c r="Q10" s="517"/>
      <c r="R10" s="517"/>
      <c r="S10" s="517"/>
      <c r="T10" s="517"/>
    </row>
    <row r="11" spans="1:37" ht="20.100000000000001" customHeight="1">
      <c r="A11" s="1539" t="s">
        <v>16</v>
      </c>
      <c r="B11" s="1539"/>
      <c r="C11" s="515" t="s">
        <v>1294</v>
      </c>
      <c r="D11" s="514">
        <v>15393</v>
      </c>
      <c r="E11" s="512">
        <v>7960</v>
      </c>
      <c r="F11" s="512">
        <v>244</v>
      </c>
      <c r="G11" s="512">
        <v>248</v>
      </c>
      <c r="H11" s="512">
        <v>1185</v>
      </c>
      <c r="I11" s="512">
        <v>161</v>
      </c>
      <c r="J11" s="511">
        <v>2</v>
      </c>
      <c r="K11" s="512">
        <v>6120</v>
      </c>
      <c r="L11" s="513">
        <v>4302</v>
      </c>
      <c r="M11" s="511">
        <v>6939</v>
      </c>
      <c r="N11" s="512">
        <v>4134</v>
      </c>
      <c r="O11" s="512">
        <v>292</v>
      </c>
      <c r="P11" s="511">
        <v>654</v>
      </c>
      <c r="Q11" s="512">
        <v>992</v>
      </c>
      <c r="R11" s="511">
        <v>267</v>
      </c>
      <c r="S11" s="511">
        <v>600</v>
      </c>
      <c r="T11" s="511">
        <v>494</v>
      </c>
    </row>
    <row r="12" spans="1:37" ht="20.100000000000001" customHeight="1">
      <c r="C12" s="515" t="s">
        <v>15</v>
      </c>
      <c r="D12" s="514">
        <v>18254</v>
      </c>
      <c r="E12" s="512">
        <v>8136</v>
      </c>
      <c r="F12" s="512">
        <v>233</v>
      </c>
      <c r="G12" s="512">
        <v>176</v>
      </c>
      <c r="H12" s="512">
        <v>1228</v>
      </c>
      <c r="I12" s="512">
        <v>158</v>
      </c>
      <c r="J12" s="512">
        <v>13</v>
      </c>
      <c r="K12" s="511">
        <v>6328</v>
      </c>
      <c r="L12" s="516">
        <v>4602</v>
      </c>
      <c r="M12" s="511">
        <v>9458</v>
      </c>
      <c r="N12" s="511">
        <v>6877</v>
      </c>
      <c r="O12" s="511">
        <v>190</v>
      </c>
      <c r="P12" s="511">
        <v>961</v>
      </c>
      <c r="Q12" s="511">
        <v>1005</v>
      </c>
      <c r="R12" s="511">
        <v>273</v>
      </c>
      <c r="S12" s="511">
        <v>152</v>
      </c>
      <c r="T12" s="512">
        <v>660</v>
      </c>
    </row>
    <row r="13" spans="1:37" ht="20.100000000000001" customHeight="1">
      <c r="C13" s="515" t="s">
        <v>18</v>
      </c>
      <c r="D13" s="514">
        <v>22894</v>
      </c>
      <c r="E13" s="512">
        <v>8302</v>
      </c>
      <c r="F13" s="512">
        <v>360</v>
      </c>
      <c r="G13" s="512">
        <v>178</v>
      </c>
      <c r="H13" s="512">
        <v>1152</v>
      </c>
      <c r="I13" s="512">
        <v>145</v>
      </c>
      <c r="J13" s="512">
        <v>10</v>
      </c>
      <c r="K13" s="512">
        <v>6457</v>
      </c>
      <c r="L13" s="513">
        <v>4685</v>
      </c>
      <c r="M13" s="511">
        <v>13652</v>
      </c>
      <c r="N13" s="512">
        <v>9861</v>
      </c>
      <c r="O13" s="512">
        <v>290</v>
      </c>
      <c r="P13" s="512">
        <v>1495</v>
      </c>
      <c r="Q13" s="512">
        <v>1254</v>
      </c>
      <c r="R13" s="512">
        <v>375</v>
      </c>
      <c r="S13" s="511">
        <v>377</v>
      </c>
      <c r="T13" s="511">
        <v>940</v>
      </c>
    </row>
    <row r="14" spans="1:37" ht="20.100000000000001" customHeight="1">
      <c r="C14" s="515" t="s">
        <v>19</v>
      </c>
      <c r="D14" s="514">
        <v>18872</v>
      </c>
      <c r="E14" s="512">
        <v>9462</v>
      </c>
      <c r="F14" s="512">
        <v>482</v>
      </c>
      <c r="G14" s="512">
        <v>371</v>
      </c>
      <c r="H14" s="512">
        <v>1406</v>
      </c>
      <c r="I14" s="512">
        <v>194</v>
      </c>
      <c r="J14" s="512">
        <v>4</v>
      </c>
      <c r="K14" s="512">
        <v>7005</v>
      </c>
      <c r="L14" s="513">
        <v>4974</v>
      </c>
      <c r="M14" s="511">
        <v>8712</v>
      </c>
      <c r="N14" s="512">
        <v>4485</v>
      </c>
      <c r="O14" s="512">
        <v>719</v>
      </c>
      <c r="P14" s="512">
        <v>1172</v>
      </c>
      <c r="Q14" s="512">
        <v>1491</v>
      </c>
      <c r="R14" s="512">
        <v>412</v>
      </c>
      <c r="S14" s="511">
        <v>433</v>
      </c>
      <c r="T14" s="511">
        <v>698</v>
      </c>
    </row>
    <row r="15" spans="1:37" ht="20.100000000000001" customHeight="1">
      <c r="C15" s="515" t="s">
        <v>20</v>
      </c>
      <c r="D15" s="514">
        <v>15830</v>
      </c>
      <c r="E15" s="512">
        <v>8521</v>
      </c>
      <c r="F15" s="512">
        <v>453</v>
      </c>
      <c r="G15" s="512">
        <v>258</v>
      </c>
      <c r="H15" s="512">
        <v>1412</v>
      </c>
      <c r="I15" s="512">
        <v>169</v>
      </c>
      <c r="J15" s="512">
        <v>14</v>
      </c>
      <c r="K15" s="512">
        <v>6215</v>
      </c>
      <c r="L15" s="513">
        <v>5029</v>
      </c>
      <c r="M15" s="511">
        <v>6748</v>
      </c>
      <c r="N15" s="512">
        <v>4287</v>
      </c>
      <c r="O15" s="512">
        <v>394</v>
      </c>
      <c r="P15" s="512">
        <v>1004</v>
      </c>
      <c r="Q15" s="512">
        <v>857</v>
      </c>
      <c r="R15" s="512">
        <v>151</v>
      </c>
      <c r="S15" s="512">
        <v>55</v>
      </c>
      <c r="T15" s="511">
        <v>561</v>
      </c>
    </row>
    <row r="16" spans="1:37" ht="20.100000000000001" customHeight="1">
      <c r="C16" s="515" t="s">
        <v>21</v>
      </c>
      <c r="D16" s="514">
        <v>19421</v>
      </c>
      <c r="E16" s="512">
        <v>8855</v>
      </c>
      <c r="F16" s="512">
        <v>409</v>
      </c>
      <c r="G16" s="512">
        <v>164</v>
      </c>
      <c r="H16" s="512">
        <v>1356</v>
      </c>
      <c r="I16" s="512">
        <v>186</v>
      </c>
      <c r="J16" s="512">
        <v>12</v>
      </c>
      <c r="K16" s="512">
        <v>6728</v>
      </c>
      <c r="L16" s="513">
        <v>5002</v>
      </c>
      <c r="M16" s="511">
        <v>10052</v>
      </c>
      <c r="N16" s="512">
        <v>6036</v>
      </c>
      <c r="O16" s="512">
        <v>330</v>
      </c>
      <c r="P16" s="512">
        <v>2026</v>
      </c>
      <c r="Q16" s="512">
        <v>1260</v>
      </c>
      <c r="R16" s="512">
        <v>315</v>
      </c>
      <c r="S16" s="512">
        <v>85</v>
      </c>
      <c r="T16" s="511">
        <v>514</v>
      </c>
    </row>
    <row r="17" spans="1:20" ht="20.100000000000001" customHeight="1">
      <c r="C17" s="515">
        <v>10</v>
      </c>
      <c r="D17" s="514">
        <v>21718</v>
      </c>
      <c r="E17" s="512">
        <v>8792</v>
      </c>
      <c r="F17" s="512">
        <v>402</v>
      </c>
      <c r="G17" s="512">
        <v>198</v>
      </c>
      <c r="H17" s="512">
        <v>1386</v>
      </c>
      <c r="I17" s="512">
        <v>183</v>
      </c>
      <c r="J17" s="512">
        <v>14</v>
      </c>
      <c r="K17" s="512">
        <v>6609</v>
      </c>
      <c r="L17" s="513">
        <v>4834</v>
      </c>
      <c r="M17" s="511">
        <v>12316</v>
      </c>
      <c r="N17" s="512">
        <v>8151</v>
      </c>
      <c r="O17" s="512">
        <v>509</v>
      </c>
      <c r="P17" s="512">
        <v>1871</v>
      </c>
      <c r="Q17" s="512">
        <v>1319</v>
      </c>
      <c r="R17" s="512">
        <v>221</v>
      </c>
      <c r="S17" s="512">
        <v>245</v>
      </c>
      <c r="T17" s="511">
        <v>610</v>
      </c>
    </row>
    <row r="18" spans="1:20" ht="20.100000000000001" customHeight="1">
      <c r="C18" s="515">
        <v>11</v>
      </c>
      <c r="D18" s="514">
        <v>17783</v>
      </c>
      <c r="E18" s="512">
        <v>8577</v>
      </c>
      <c r="F18" s="512">
        <v>323</v>
      </c>
      <c r="G18" s="512">
        <v>134</v>
      </c>
      <c r="H18" s="512">
        <v>1380</v>
      </c>
      <c r="I18" s="512">
        <v>201</v>
      </c>
      <c r="J18" s="512">
        <v>13</v>
      </c>
      <c r="K18" s="512">
        <v>6526</v>
      </c>
      <c r="L18" s="513">
        <v>4595</v>
      </c>
      <c r="M18" s="511">
        <v>8778</v>
      </c>
      <c r="N18" s="512">
        <v>5307</v>
      </c>
      <c r="O18" s="512">
        <v>610</v>
      </c>
      <c r="P18" s="512">
        <v>1323</v>
      </c>
      <c r="Q18" s="512">
        <v>1359</v>
      </c>
      <c r="R18" s="512">
        <v>164</v>
      </c>
      <c r="S18" s="512">
        <v>15</v>
      </c>
      <c r="T18" s="511">
        <v>428</v>
      </c>
    </row>
    <row r="19" spans="1:20" ht="20.100000000000001" customHeight="1">
      <c r="C19" s="515">
        <v>12</v>
      </c>
      <c r="D19" s="514">
        <v>17500</v>
      </c>
      <c r="E19" s="512">
        <v>9286</v>
      </c>
      <c r="F19" s="512">
        <v>457</v>
      </c>
      <c r="G19" s="512">
        <v>231</v>
      </c>
      <c r="H19" s="512">
        <v>1424</v>
      </c>
      <c r="I19" s="512">
        <v>229</v>
      </c>
      <c r="J19" s="512">
        <v>5</v>
      </c>
      <c r="K19" s="512">
        <v>6940</v>
      </c>
      <c r="L19" s="513">
        <v>4879</v>
      </c>
      <c r="M19" s="511">
        <v>7722</v>
      </c>
      <c r="N19" s="512">
        <v>5286</v>
      </c>
      <c r="O19" s="512">
        <v>338</v>
      </c>
      <c r="P19" s="512">
        <v>862</v>
      </c>
      <c r="Q19" s="512">
        <v>1014</v>
      </c>
      <c r="R19" s="512">
        <v>185</v>
      </c>
      <c r="S19" s="512">
        <v>37</v>
      </c>
      <c r="T19" s="511">
        <v>492</v>
      </c>
    </row>
    <row r="20" spans="1:20" ht="20.100000000000001" customHeight="1">
      <c r="A20" s="1539" t="s">
        <v>22</v>
      </c>
      <c r="B20" s="1539"/>
      <c r="C20" s="515" t="s">
        <v>1293</v>
      </c>
      <c r="D20" s="514">
        <v>18070</v>
      </c>
      <c r="E20" s="512">
        <v>11085</v>
      </c>
      <c r="F20" s="512">
        <v>362</v>
      </c>
      <c r="G20" s="512">
        <v>288</v>
      </c>
      <c r="H20" s="512">
        <v>1881</v>
      </c>
      <c r="I20" s="512">
        <v>316</v>
      </c>
      <c r="J20" s="512">
        <v>15</v>
      </c>
      <c r="K20" s="512">
        <v>8223</v>
      </c>
      <c r="L20" s="513">
        <v>5779</v>
      </c>
      <c r="M20" s="511">
        <v>6567</v>
      </c>
      <c r="N20" s="512">
        <v>4325</v>
      </c>
      <c r="O20" s="512">
        <v>363</v>
      </c>
      <c r="P20" s="512">
        <v>660</v>
      </c>
      <c r="Q20" s="512">
        <v>998</v>
      </c>
      <c r="R20" s="512">
        <v>159</v>
      </c>
      <c r="S20" s="512">
        <v>62</v>
      </c>
      <c r="T20" s="511">
        <v>418</v>
      </c>
    </row>
    <row r="21" spans="1:20" ht="20.100000000000001" customHeight="1">
      <c r="C21" s="515" t="s">
        <v>12</v>
      </c>
      <c r="D21" s="514">
        <v>19251</v>
      </c>
      <c r="E21" s="512">
        <v>10170</v>
      </c>
      <c r="F21" s="512">
        <v>296</v>
      </c>
      <c r="G21" s="512">
        <v>305</v>
      </c>
      <c r="H21" s="512">
        <v>1648</v>
      </c>
      <c r="I21" s="512">
        <v>269</v>
      </c>
      <c r="J21" s="512">
        <v>7</v>
      </c>
      <c r="K21" s="512">
        <v>7645</v>
      </c>
      <c r="L21" s="513">
        <v>5451</v>
      </c>
      <c r="M21" s="511">
        <v>8664</v>
      </c>
      <c r="N21" s="512">
        <v>5783</v>
      </c>
      <c r="O21" s="512">
        <v>455</v>
      </c>
      <c r="P21" s="512">
        <v>1056</v>
      </c>
      <c r="Q21" s="512">
        <v>1119</v>
      </c>
      <c r="R21" s="512">
        <v>251</v>
      </c>
      <c r="S21" s="511">
        <v>0</v>
      </c>
      <c r="T21" s="511">
        <v>417</v>
      </c>
    </row>
    <row r="22" spans="1:20" ht="20.100000000000001" customHeight="1" thickBot="1">
      <c r="A22" s="86"/>
      <c r="B22" s="86"/>
      <c r="C22" s="510" t="s">
        <v>13</v>
      </c>
      <c r="D22" s="509">
        <v>19203</v>
      </c>
      <c r="E22" s="507">
        <v>11125</v>
      </c>
      <c r="F22" s="507">
        <v>850</v>
      </c>
      <c r="G22" s="507">
        <v>519</v>
      </c>
      <c r="H22" s="507">
        <v>1736</v>
      </c>
      <c r="I22" s="507">
        <v>273</v>
      </c>
      <c r="J22" s="507">
        <v>13</v>
      </c>
      <c r="K22" s="507">
        <v>7734</v>
      </c>
      <c r="L22" s="508">
        <v>5589</v>
      </c>
      <c r="M22" s="482">
        <v>7590</v>
      </c>
      <c r="N22" s="507">
        <v>4673</v>
      </c>
      <c r="O22" s="507">
        <v>211</v>
      </c>
      <c r="P22" s="507">
        <v>1282</v>
      </c>
      <c r="Q22" s="507">
        <v>1098</v>
      </c>
      <c r="R22" s="507">
        <v>326</v>
      </c>
      <c r="S22" s="482">
        <v>0</v>
      </c>
      <c r="T22" s="482">
        <v>488</v>
      </c>
    </row>
    <row r="23" spans="1:20" ht="9.9499999999999993" customHeight="1">
      <c r="B23" s="506"/>
      <c r="C23" s="506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0" ht="20.100000000000001" customHeight="1">
      <c r="A24" s="1" t="s">
        <v>1580</v>
      </c>
      <c r="M24" s="504"/>
      <c r="N24" s="504"/>
    </row>
    <row r="25" spans="1:20" s="19" customFormat="1" ht="20.100000000000001" customHeight="1">
      <c r="A25" s="19" t="s">
        <v>1579</v>
      </c>
      <c r="B25" s="20"/>
      <c r="C25" s="20"/>
      <c r="D25" s="11"/>
      <c r="E25" s="11"/>
      <c r="F25" s="11"/>
      <c r="G25" s="11"/>
      <c r="H25" s="11"/>
      <c r="I25" s="11"/>
      <c r="J25" s="11"/>
      <c r="K25" s="11"/>
      <c r="L25" s="21"/>
      <c r="M25" s="11"/>
      <c r="N25" s="504"/>
      <c r="O25" s="11"/>
      <c r="P25" s="11"/>
      <c r="Q25" s="11"/>
      <c r="R25" s="11"/>
      <c r="S25" s="11"/>
    </row>
    <row r="26" spans="1:20" ht="20.100000000000001" customHeight="1">
      <c r="A26" s="1" t="s">
        <v>1578</v>
      </c>
      <c r="N26" s="504"/>
    </row>
    <row r="27" spans="1:20">
      <c r="N27" s="504"/>
    </row>
    <row r="28" spans="1:20">
      <c r="N28" s="504"/>
    </row>
    <row r="29" spans="1:20"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504"/>
    </row>
    <row r="30" spans="1:20">
      <c r="D30" s="333"/>
      <c r="E30" s="333"/>
      <c r="F30" s="333"/>
      <c r="G30" s="333"/>
      <c r="H30" s="333"/>
      <c r="I30" s="333"/>
      <c r="J30" s="333"/>
      <c r="K30" s="333"/>
      <c r="L30" s="333"/>
      <c r="M30" s="333"/>
      <c r="N30" s="504"/>
    </row>
    <row r="31" spans="1:20">
      <c r="D31" s="333"/>
      <c r="E31" s="333"/>
      <c r="F31" s="333"/>
      <c r="G31" s="333"/>
      <c r="H31" s="333"/>
      <c r="I31" s="333"/>
      <c r="J31" s="333"/>
      <c r="K31" s="333"/>
      <c r="L31" s="333"/>
      <c r="M31" s="333"/>
      <c r="N31" s="504"/>
    </row>
    <row r="32" spans="1:20">
      <c r="D32" s="333"/>
      <c r="E32" s="333"/>
      <c r="F32" s="333"/>
      <c r="G32" s="505"/>
      <c r="H32" s="333"/>
      <c r="I32" s="333"/>
      <c r="J32" s="333"/>
      <c r="K32" s="333"/>
      <c r="L32" s="333"/>
      <c r="M32" s="333"/>
      <c r="N32" s="504"/>
    </row>
    <row r="33" spans="4:14"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504"/>
    </row>
    <row r="34" spans="4:14"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504"/>
    </row>
    <row r="35" spans="4:14"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504"/>
    </row>
    <row r="36" spans="4:14"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504"/>
    </row>
    <row r="37" spans="4:14"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504"/>
    </row>
    <row r="38" spans="4:14"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504"/>
    </row>
    <row r="39" spans="4:14"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504"/>
    </row>
    <row r="40" spans="4:14"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504"/>
    </row>
    <row r="41" spans="4:14">
      <c r="D41" s="333"/>
      <c r="E41" s="333"/>
      <c r="F41" s="333"/>
      <c r="G41" s="333"/>
      <c r="H41" s="333"/>
      <c r="I41" s="333"/>
      <c r="J41" s="333"/>
      <c r="K41" s="333"/>
      <c r="L41" s="333"/>
      <c r="M41" s="333"/>
      <c r="N41" s="504"/>
    </row>
    <row r="42" spans="4:14">
      <c r="D42" s="333"/>
      <c r="E42" s="333"/>
      <c r="F42" s="333"/>
      <c r="G42" s="333"/>
      <c r="H42" s="333"/>
      <c r="I42" s="333"/>
      <c r="J42" s="333"/>
      <c r="K42" s="333"/>
      <c r="L42" s="333"/>
      <c r="M42" s="333"/>
    </row>
  </sheetData>
  <mergeCells count="14">
    <mergeCell ref="A1:T1"/>
    <mergeCell ref="T3:T4"/>
    <mergeCell ref="A2:C2"/>
    <mergeCell ref="A11:B11"/>
    <mergeCell ref="A20:B20"/>
    <mergeCell ref="D3:D4"/>
    <mergeCell ref="E3:L3"/>
    <mergeCell ref="M3:S3"/>
    <mergeCell ref="A3:C4"/>
    <mergeCell ref="A5:C5"/>
    <mergeCell ref="A6:C6"/>
    <mergeCell ref="A7:C7"/>
    <mergeCell ref="A8:C8"/>
    <mergeCell ref="A9:C9"/>
  </mergeCells>
  <phoneticPr fontId="6"/>
  <printOptions horizontalCentered="1"/>
  <pageMargins left="0.7" right="0.7" top="0.75" bottom="0.75" header="0.3" footer="0.3"/>
  <pageSetup paperSize="9" scale="6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view="pageBreakPreview" zoomScaleNormal="82" zoomScaleSheetLayoutView="100" workbookViewId="0">
      <selection sqref="A1:K1"/>
    </sheetView>
  </sheetViews>
  <sheetFormatPr defaultRowHeight="13.5"/>
  <cols>
    <col min="1" max="1" width="6.5" style="22" customWidth="1"/>
    <col min="2" max="2" width="4.25" style="22" customWidth="1"/>
    <col min="3" max="3" width="6.5" style="22" customWidth="1"/>
    <col min="4" max="4" width="1.625" style="22" customWidth="1"/>
    <col min="5" max="5" width="11.125" style="22" customWidth="1"/>
    <col min="6" max="10" width="10.625" style="22" customWidth="1"/>
    <col min="11" max="11" width="10.625" style="427" customWidth="1"/>
    <col min="12" max="13" width="4.875" style="22" customWidth="1"/>
    <col min="14" max="14" width="12.375" style="22" customWidth="1"/>
    <col min="15" max="15" width="12.5" style="22" customWidth="1"/>
    <col min="16" max="16384" width="9" style="22"/>
  </cols>
  <sheetData>
    <row r="1" spans="1:18" ht="27" customHeight="1">
      <c r="A1" s="1319" t="s">
        <v>69</v>
      </c>
      <c r="B1" s="1319"/>
      <c r="C1" s="1319"/>
      <c r="D1" s="1319"/>
      <c r="E1" s="1319"/>
      <c r="F1" s="1319"/>
      <c r="G1" s="1319"/>
      <c r="H1" s="1319"/>
      <c r="I1" s="1319"/>
      <c r="J1" s="1319"/>
      <c r="K1" s="1319"/>
    </row>
    <row r="2" spans="1:18" ht="20.100000000000001" customHeight="1" thickBot="1">
      <c r="A2" s="1338" t="s">
        <v>1</v>
      </c>
      <c r="B2" s="1338"/>
      <c r="C2" s="1338"/>
      <c r="D2" s="56"/>
      <c r="E2" s="55"/>
      <c r="F2" s="55"/>
      <c r="G2" s="55"/>
      <c r="H2" s="55"/>
      <c r="I2" s="55"/>
      <c r="J2" s="55"/>
      <c r="K2" s="55"/>
    </row>
    <row r="3" spans="1:18" ht="20.100000000000001" customHeight="1">
      <c r="A3" s="1326" t="s">
        <v>2</v>
      </c>
      <c r="B3" s="1326"/>
      <c r="C3" s="1326"/>
      <c r="D3" s="1327"/>
      <c r="E3" s="1341" t="s">
        <v>68</v>
      </c>
      <c r="F3" s="1320" t="s">
        <v>67</v>
      </c>
      <c r="G3" s="1320"/>
      <c r="H3" s="1320" t="s">
        <v>66</v>
      </c>
      <c r="I3" s="1320"/>
      <c r="J3" s="1320"/>
      <c r="K3" s="1340"/>
    </row>
    <row r="4" spans="1:18" ht="20.100000000000001" customHeight="1">
      <c r="A4" s="1328"/>
      <c r="B4" s="1328"/>
      <c r="C4" s="1328"/>
      <c r="D4" s="1329"/>
      <c r="E4" s="1342"/>
      <c r="F4" s="1336" t="s">
        <v>65</v>
      </c>
      <c r="G4" s="1336" t="s">
        <v>64</v>
      </c>
      <c r="H4" s="1336" t="s">
        <v>63</v>
      </c>
      <c r="I4" s="1336"/>
      <c r="J4" s="1336" t="s">
        <v>62</v>
      </c>
      <c r="K4" s="1339"/>
    </row>
    <row r="5" spans="1:18" ht="20.100000000000001" customHeight="1">
      <c r="A5" s="1330"/>
      <c r="B5" s="1330"/>
      <c r="C5" s="1330"/>
      <c r="D5" s="1331"/>
      <c r="E5" s="1342"/>
      <c r="F5" s="1336"/>
      <c r="G5" s="1336"/>
      <c r="H5" s="54" t="s">
        <v>61</v>
      </c>
      <c r="I5" s="54" t="s">
        <v>60</v>
      </c>
      <c r="J5" s="54" t="s">
        <v>61</v>
      </c>
      <c r="K5" s="411" t="s">
        <v>60</v>
      </c>
    </row>
    <row r="6" spans="1:18" ht="19.5" customHeight="1">
      <c r="A6" s="1333" t="s">
        <v>59</v>
      </c>
      <c r="B6" s="1333"/>
      <c r="C6" s="1333"/>
      <c r="D6" s="52"/>
      <c r="E6" s="412">
        <v>29643</v>
      </c>
      <c r="F6" s="412">
        <v>19899</v>
      </c>
      <c r="G6" s="412">
        <v>8023</v>
      </c>
      <c r="H6" s="1332">
        <v>23</v>
      </c>
      <c r="I6" s="1332">
        <v>400</v>
      </c>
      <c r="J6" s="1332">
        <v>43</v>
      </c>
      <c r="K6" s="1332">
        <v>1321</v>
      </c>
      <c r="L6" s="51"/>
    </row>
    <row r="7" spans="1:18" ht="19.5" customHeight="1">
      <c r="A7" s="1333"/>
      <c r="B7" s="1333"/>
      <c r="C7" s="1333"/>
      <c r="D7" s="52"/>
      <c r="E7" s="36">
        <v>1308</v>
      </c>
      <c r="F7" s="413">
        <v>1039</v>
      </c>
      <c r="G7" s="413">
        <v>269</v>
      </c>
      <c r="H7" s="1332"/>
      <c r="I7" s="1332"/>
      <c r="J7" s="1332"/>
      <c r="K7" s="1332"/>
      <c r="L7" s="51"/>
    </row>
    <row r="8" spans="1:18" ht="19.5" customHeight="1">
      <c r="A8" s="1315" t="s">
        <v>12</v>
      </c>
      <c r="B8" s="1315"/>
      <c r="C8" s="1315"/>
      <c r="D8" s="52"/>
      <c r="E8" s="412">
        <v>26377</v>
      </c>
      <c r="F8" s="412">
        <v>16711</v>
      </c>
      <c r="G8" s="412">
        <v>8001</v>
      </c>
      <c r="H8" s="1332">
        <v>13</v>
      </c>
      <c r="I8" s="1332">
        <v>220</v>
      </c>
      <c r="J8" s="1332">
        <v>42</v>
      </c>
      <c r="K8" s="1332">
        <v>1445</v>
      </c>
      <c r="L8" s="51"/>
    </row>
    <row r="9" spans="1:18" ht="19.5" customHeight="1">
      <c r="A9" s="1315"/>
      <c r="B9" s="1315"/>
      <c r="C9" s="1315"/>
      <c r="D9" s="52"/>
      <c r="E9" s="36">
        <v>1478</v>
      </c>
      <c r="F9" s="413">
        <v>977</v>
      </c>
      <c r="G9" s="413">
        <v>501</v>
      </c>
      <c r="H9" s="1332"/>
      <c r="I9" s="1332"/>
      <c r="J9" s="1332"/>
      <c r="K9" s="1332"/>
      <c r="L9" s="51"/>
    </row>
    <row r="10" spans="1:18" ht="19.5" customHeight="1">
      <c r="A10" s="1315" t="s">
        <v>13</v>
      </c>
      <c r="B10" s="1315"/>
      <c r="C10" s="1315"/>
      <c r="D10" s="52"/>
      <c r="E10" s="412">
        <v>17746</v>
      </c>
      <c r="F10" s="412">
        <v>12859</v>
      </c>
      <c r="G10" s="412">
        <v>4125</v>
      </c>
      <c r="H10" s="1332">
        <v>4</v>
      </c>
      <c r="I10" s="1332">
        <v>70</v>
      </c>
      <c r="J10" s="1332">
        <v>19</v>
      </c>
      <c r="K10" s="1332">
        <v>692</v>
      </c>
      <c r="L10" s="51"/>
      <c r="P10" s="53"/>
      <c r="Q10" s="53"/>
      <c r="R10" s="53"/>
    </row>
    <row r="11" spans="1:18" ht="19.5" customHeight="1">
      <c r="A11" s="1315"/>
      <c r="B11" s="1315"/>
      <c r="C11" s="1315"/>
      <c r="D11" s="52"/>
      <c r="E11" s="36">
        <v>1136</v>
      </c>
      <c r="F11" s="413">
        <v>901</v>
      </c>
      <c r="G11" s="413">
        <v>235</v>
      </c>
      <c r="H11" s="1332"/>
      <c r="I11" s="1332"/>
      <c r="J11" s="1332"/>
      <c r="K11" s="1332"/>
      <c r="L11" s="51"/>
    </row>
    <row r="12" spans="1:18" s="24" customFormat="1" ht="19.5" customHeight="1">
      <c r="A12" s="1315" t="s">
        <v>14</v>
      </c>
      <c r="B12" s="1315"/>
      <c r="C12" s="1315"/>
      <c r="D12" s="49"/>
      <c r="E12" s="50">
        <v>23403</v>
      </c>
      <c r="F12" s="412">
        <v>16566</v>
      </c>
      <c r="G12" s="412">
        <v>6593</v>
      </c>
      <c r="H12" s="1332">
        <v>4</v>
      </c>
      <c r="I12" s="1332">
        <v>96</v>
      </c>
      <c r="J12" s="1332">
        <v>8</v>
      </c>
      <c r="K12" s="1332">
        <v>148</v>
      </c>
      <c r="L12" s="414"/>
    </row>
    <row r="13" spans="1:18" s="24" customFormat="1" ht="19.5" customHeight="1">
      <c r="A13" s="1315"/>
      <c r="B13" s="1315"/>
      <c r="C13" s="1315"/>
      <c r="D13" s="49"/>
      <c r="E13" s="415">
        <v>1416</v>
      </c>
      <c r="F13" s="416">
        <v>1039</v>
      </c>
      <c r="G13" s="416">
        <v>377</v>
      </c>
      <c r="H13" s="1332"/>
      <c r="I13" s="1332"/>
      <c r="J13" s="1332"/>
      <c r="K13" s="1332"/>
      <c r="L13" s="414"/>
    </row>
    <row r="14" spans="1:18" s="24" customFormat="1" ht="19.5" customHeight="1">
      <c r="A14" s="1334" t="s">
        <v>15</v>
      </c>
      <c r="B14" s="1334"/>
      <c r="C14" s="1334"/>
      <c r="D14" s="417"/>
      <c r="E14" s="418">
        <v>31505</v>
      </c>
      <c r="F14" s="418">
        <v>20918</v>
      </c>
      <c r="G14" s="418">
        <v>9231</v>
      </c>
      <c r="H14" s="1337">
        <v>16</v>
      </c>
      <c r="I14" s="1337">
        <v>221</v>
      </c>
      <c r="J14" s="1337">
        <v>41</v>
      </c>
      <c r="K14" s="1337">
        <v>1135</v>
      </c>
      <c r="L14" s="414"/>
    </row>
    <row r="15" spans="1:18" s="24" customFormat="1" ht="19.5" customHeight="1">
      <c r="A15" s="1334"/>
      <c r="B15" s="1334"/>
      <c r="C15" s="1334"/>
      <c r="D15" s="417"/>
      <c r="E15" s="419">
        <v>1451</v>
      </c>
      <c r="F15" s="420">
        <v>1146</v>
      </c>
      <c r="G15" s="420">
        <v>305</v>
      </c>
      <c r="H15" s="1337"/>
      <c r="I15" s="1337"/>
      <c r="J15" s="1337"/>
      <c r="K15" s="1337"/>
      <c r="L15" s="414"/>
    </row>
    <row r="16" spans="1:18" ht="15" customHeight="1">
      <c r="D16" s="48"/>
      <c r="E16" s="47"/>
      <c r="F16" s="46"/>
      <c r="G16" s="45"/>
      <c r="H16" s="45"/>
      <c r="I16" s="45"/>
      <c r="J16" s="45"/>
      <c r="K16" s="45"/>
    </row>
    <row r="17" spans="1:15" ht="20.100000000000001" customHeight="1">
      <c r="A17" s="1321" t="s">
        <v>58</v>
      </c>
      <c r="B17" s="1321"/>
      <c r="C17" s="1324" t="s">
        <v>57</v>
      </c>
      <c r="D17" s="421"/>
      <c r="E17" s="41">
        <v>1983</v>
      </c>
      <c r="F17" s="41">
        <v>1422</v>
      </c>
      <c r="G17" s="41">
        <v>506</v>
      </c>
      <c r="H17" s="1325">
        <v>0</v>
      </c>
      <c r="I17" s="1325">
        <v>0</v>
      </c>
      <c r="J17" s="1325">
        <v>1</v>
      </c>
      <c r="K17" s="1325">
        <v>55</v>
      </c>
      <c r="M17" s="44"/>
      <c r="N17" s="44"/>
      <c r="O17" s="44"/>
    </row>
    <row r="18" spans="1:15" ht="20.100000000000001" customHeight="1">
      <c r="A18" s="1321"/>
      <c r="B18" s="1321"/>
      <c r="C18" s="1324"/>
      <c r="D18" s="421"/>
      <c r="E18" s="42">
        <v>81</v>
      </c>
      <c r="F18" s="42">
        <v>73</v>
      </c>
      <c r="G18" s="42">
        <v>8</v>
      </c>
      <c r="H18" s="1325"/>
      <c r="I18" s="1325"/>
      <c r="J18" s="1325"/>
      <c r="K18" s="1325"/>
      <c r="L18" s="33"/>
      <c r="N18" s="44"/>
      <c r="O18" s="44"/>
    </row>
    <row r="19" spans="1:15" ht="20.100000000000001" customHeight="1">
      <c r="A19" s="1321"/>
      <c r="B19" s="1321"/>
      <c r="C19" s="1346" t="s">
        <v>56</v>
      </c>
      <c r="D19" s="422"/>
      <c r="E19" s="41">
        <v>2292</v>
      </c>
      <c r="F19" s="41">
        <v>1846</v>
      </c>
      <c r="G19" s="41">
        <v>436</v>
      </c>
      <c r="H19" s="1325">
        <v>1</v>
      </c>
      <c r="I19" s="1325">
        <v>10</v>
      </c>
      <c r="J19" s="1325">
        <v>0</v>
      </c>
      <c r="K19" s="1325">
        <v>0</v>
      </c>
      <c r="L19" s="33"/>
    </row>
    <row r="20" spans="1:15" ht="20.100000000000001" customHeight="1">
      <c r="A20" s="1321"/>
      <c r="B20" s="1321"/>
      <c r="C20" s="1346"/>
      <c r="D20" s="422"/>
      <c r="E20" s="42">
        <v>125</v>
      </c>
      <c r="F20" s="42">
        <v>117</v>
      </c>
      <c r="G20" s="42">
        <v>8</v>
      </c>
      <c r="H20" s="1325"/>
      <c r="I20" s="1325"/>
      <c r="J20" s="1325"/>
      <c r="K20" s="1325"/>
      <c r="L20" s="33"/>
    </row>
    <row r="21" spans="1:15" ht="20.100000000000001" customHeight="1">
      <c r="A21" s="1343"/>
      <c r="B21" s="1343"/>
      <c r="C21" s="1346" t="s">
        <v>55</v>
      </c>
      <c r="D21" s="422"/>
      <c r="E21" s="41">
        <v>2311</v>
      </c>
      <c r="F21" s="41">
        <v>1899</v>
      </c>
      <c r="G21" s="41">
        <v>366</v>
      </c>
      <c r="H21" s="1325">
        <v>4</v>
      </c>
      <c r="I21" s="1325">
        <v>46</v>
      </c>
      <c r="J21" s="1325">
        <v>0</v>
      </c>
      <c r="K21" s="1325">
        <v>0</v>
      </c>
      <c r="L21" s="33"/>
    </row>
    <row r="22" spans="1:15" ht="20.100000000000001" customHeight="1">
      <c r="A22" s="1343"/>
      <c r="B22" s="1343"/>
      <c r="C22" s="1346"/>
      <c r="D22" s="422"/>
      <c r="E22" s="42">
        <v>135</v>
      </c>
      <c r="F22" s="42">
        <v>120</v>
      </c>
      <c r="G22" s="42">
        <v>15</v>
      </c>
      <c r="H22" s="1325"/>
      <c r="I22" s="1325"/>
      <c r="J22" s="1325"/>
      <c r="K22" s="1325"/>
      <c r="L22" s="33"/>
    </row>
    <row r="23" spans="1:15" ht="20.100000000000001" customHeight="1">
      <c r="A23" s="1343"/>
      <c r="B23" s="1343"/>
      <c r="C23" s="1346" t="s">
        <v>54</v>
      </c>
      <c r="D23" s="422"/>
      <c r="E23" s="41">
        <v>4148</v>
      </c>
      <c r="F23" s="41">
        <v>2292</v>
      </c>
      <c r="G23" s="41">
        <v>1637</v>
      </c>
      <c r="H23" s="1325">
        <v>0</v>
      </c>
      <c r="I23" s="1325">
        <v>0</v>
      </c>
      <c r="J23" s="1325">
        <v>11</v>
      </c>
      <c r="K23" s="1325">
        <v>219</v>
      </c>
      <c r="L23" s="33"/>
    </row>
    <row r="24" spans="1:15" ht="20.100000000000001" customHeight="1">
      <c r="A24" s="1343"/>
      <c r="B24" s="1343"/>
      <c r="C24" s="1346"/>
      <c r="D24" s="422"/>
      <c r="E24" s="42">
        <v>205</v>
      </c>
      <c r="F24" s="42">
        <v>126</v>
      </c>
      <c r="G24" s="42">
        <v>79</v>
      </c>
      <c r="H24" s="1325"/>
      <c r="I24" s="1325"/>
      <c r="J24" s="1325"/>
      <c r="K24" s="1325"/>
      <c r="L24" s="33"/>
    </row>
    <row r="25" spans="1:15" ht="20.100000000000001" customHeight="1">
      <c r="A25" s="1343"/>
      <c r="B25" s="1343"/>
      <c r="C25" s="1346" t="s">
        <v>53</v>
      </c>
      <c r="D25" s="422"/>
      <c r="E25" s="41">
        <v>7135</v>
      </c>
      <c r="F25" s="41">
        <v>4072</v>
      </c>
      <c r="G25" s="41">
        <v>2755</v>
      </c>
      <c r="H25" s="1325">
        <v>1</v>
      </c>
      <c r="I25" s="1325">
        <v>15</v>
      </c>
      <c r="J25" s="1325">
        <v>9</v>
      </c>
      <c r="K25" s="1325">
        <v>293</v>
      </c>
      <c r="L25" s="33"/>
    </row>
    <row r="26" spans="1:15" ht="20.100000000000001" customHeight="1">
      <c r="A26" s="1343"/>
      <c r="B26" s="1343"/>
      <c r="C26" s="1346"/>
      <c r="D26" s="422"/>
      <c r="E26" s="42">
        <v>324</v>
      </c>
      <c r="F26" s="42">
        <v>232</v>
      </c>
      <c r="G26" s="42">
        <v>92</v>
      </c>
      <c r="H26" s="1325"/>
      <c r="I26" s="1325"/>
      <c r="J26" s="1325"/>
      <c r="K26" s="1325"/>
      <c r="L26" s="33"/>
    </row>
    <row r="27" spans="1:15" ht="20.100000000000001" customHeight="1">
      <c r="A27" s="1343"/>
      <c r="B27" s="1343"/>
      <c r="C27" s="1346" t="s">
        <v>52</v>
      </c>
      <c r="D27" s="422"/>
      <c r="E27" s="41">
        <v>2875</v>
      </c>
      <c r="F27" s="41">
        <v>1664</v>
      </c>
      <c r="G27" s="41">
        <v>934</v>
      </c>
      <c r="H27" s="1325">
        <v>1</v>
      </c>
      <c r="I27" s="1325">
        <v>16</v>
      </c>
      <c r="J27" s="1325">
        <v>6</v>
      </c>
      <c r="K27" s="1325">
        <v>261</v>
      </c>
      <c r="L27" s="33"/>
    </row>
    <row r="28" spans="1:15" ht="20.100000000000001" customHeight="1">
      <c r="A28" s="1343"/>
      <c r="B28" s="1343"/>
      <c r="C28" s="1346"/>
      <c r="D28" s="422"/>
      <c r="E28" s="42">
        <v>123</v>
      </c>
      <c r="F28" s="42">
        <v>85</v>
      </c>
      <c r="G28" s="42">
        <v>38</v>
      </c>
      <c r="H28" s="1325"/>
      <c r="I28" s="1325"/>
      <c r="J28" s="1325"/>
      <c r="K28" s="1325"/>
      <c r="L28" s="33"/>
    </row>
    <row r="29" spans="1:15" ht="20.100000000000001" customHeight="1">
      <c r="A29" s="1343"/>
      <c r="B29" s="1343"/>
      <c r="C29" s="1348">
        <v>10</v>
      </c>
      <c r="D29" s="423"/>
      <c r="E29" s="41">
        <v>2076</v>
      </c>
      <c r="F29" s="41">
        <v>1418</v>
      </c>
      <c r="G29" s="41">
        <v>460</v>
      </c>
      <c r="H29" s="1325">
        <v>2</v>
      </c>
      <c r="I29" s="1325">
        <v>33</v>
      </c>
      <c r="J29" s="1325">
        <v>9</v>
      </c>
      <c r="K29" s="1325">
        <v>165</v>
      </c>
      <c r="L29" s="33"/>
    </row>
    <row r="30" spans="1:15" ht="20.100000000000001" customHeight="1">
      <c r="A30" s="1343"/>
      <c r="B30" s="1343"/>
      <c r="C30" s="1346"/>
      <c r="D30" s="422"/>
      <c r="E30" s="42">
        <v>106</v>
      </c>
      <c r="F30" s="42">
        <v>88</v>
      </c>
      <c r="G30" s="42">
        <v>18</v>
      </c>
      <c r="H30" s="1325"/>
      <c r="I30" s="1325"/>
      <c r="J30" s="1325"/>
      <c r="K30" s="1325"/>
      <c r="L30" s="33"/>
    </row>
    <row r="31" spans="1:15" ht="20.100000000000001" customHeight="1">
      <c r="A31" s="1343"/>
      <c r="B31" s="1343"/>
      <c r="C31" s="1348">
        <v>11</v>
      </c>
      <c r="D31" s="423"/>
      <c r="E31" s="41">
        <v>2029</v>
      </c>
      <c r="F31" s="41">
        <v>1473</v>
      </c>
      <c r="G31" s="41">
        <v>505</v>
      </c>
      <c r="H31" s="1325">
        <v>2</v>
      </c>
      <c r="I31" s="1325">
        <v>46</v>
      </c>
      <c r="J31" s="1325">
        <v>1</v>
      </c>
      <c r="K31" s="1325">
        <v>5</v>
      </c>
      <c r="L31" s="33"/>
    </row>
    <row r="32" spans="1:15" ht="20.100000000000001" customHeight="1">
      <c r="A32" s="1343"/>
      <c r="B32" s="1343"/>
      <c r="C32" s="1346"/>
      <c r="D32" s="422"/>
      <c r="E32" s="42">
        <v>117</v>
      </c>
      <c r="F32" s="42">
        <v>85</v>
      </c>
      <c r="G32" s="42">
        <v>32</v>
      </c>
      <c r="H32" s="1325"/>
      <c r="I32" s="1325"/>
      <c r="J32" s="1325"/>
      <c r="K32" s="1325"/>
      <c r="L32" s="33"/>
    </row>
    <row r="33" spans="1:12" ht="20.100000000000001" customHeight="1">
      <c r="A33" s="1343"/>
      <c r="B33" s="1343"/>
      <c r="C33" s="1348">
        <v>12</v>
      </c>
      <c r="D33" s="423"/>
      <c r="E33" s="41">
        <v>1124</v>
      </c>
      <c r="F33" s="41">
        <v>804</v>
      </c>
      <c r="G33" s="41">
        <v>295</v>
      </c>
      <c r="H33" s="1325">
        <v>1</v>
      </c>
      <c r="I33" s="1325">
        <v>11</v>
      </c>
      <c r="J33" s="1325">
        <v>2</v>
      </c>
      <c r="K33" s="1325">
        <v>14</v>
      </c>
      <c r="L33" s="33"/>
    </row>
    <row r="34" spans="1:12" ht="20.100000000000001" customHeight="1">
      <c r="A34" s="1343"/>
      <c r="B34" s="1343"/>
      <c r="C34" s="1346"/>
      <c r="D34" s="422"/>
      <c r="E34" s="42">
        <v>58</v>
      </c>
      <c r="F34" s="42">
        <v>52</v>
      </c>
      <c r="G34" s="42">
        <v>6</v>
      </c>
      <c r="H34" s="1325"/>
      <c r="I34" s="1325"/>
      <c r="J34" s="1325"/>
      <c r="K34" s="1325"/>
      <c r="L34" s="33"/>
    </row>
    <row r="35" spans="1:12" ht="20.100000000000001" customHeight="1">
      <c r="A35" s="1321" t="s">
        <v>22</v>
      </c>
      <c r="B35" s="1321"/>
      <c r="C35" s="1346" t="s">
        <v>51</v>
      </c>
      <c r="D35" s="422"/>
      <c r="E35" s="41">
        <v>1288</v>
      </c>
      <c r="F35" s="41">
        <v>894</v>
      </c>
      <c r="G35" s="41">
        <v>372</v>
      </c>
      <c r="H35" s="1325">
        <v>2</v>
      </c>
      <c r="I35" s="1325">
        <v>22</v>
      </c>
      <c r="J35" s="1325">
        <v>0</v>
      </c>
      <c r="K35" s="1325">
        <v>0</v>
      </c>
      <c r="L35" s="33"/>
    </row>
    <row r="36" spans="1:12" ht="20.100000000000001" customHeight="1">
      <c r="A36" s="1321"/>
      <c r="B36" s="1321"/>
      <c r="C36" s="1346"/>
      <c r="D36" s="422"/>
      <c r="E36" s="43">
        <v>51</v>
      </c>
      <c r="F36" s="42">
        <v>49</v>
      </c>
      <c r="G36" s="42">
        <v>2</v>
      </c>
      <c r="H36" s="1325"/>
      <c r="I36" s="1325"/>
      <c r="J36" s="1325"/>
      <c r="K36" s="1325"/>
      <c r="L36" s="33"/>
    </row>
    <row r="37" spans="1:12" ht="20.100000000000001" customHeight="1">
      <c r="A37" s="1343"/>
      <c r="B37" s="1343"/>
      <c r="C37" s="1346" t="s">
        <v>50</v>
      </c>
      <c r="D37" s="422"/>
      <c r="E37" s="41">
        <v>2101</v>
      </c>
      <c r="F37" s="41">
        <v>1525</v>
      </c>
      <c r="G37" s="41">
        <v>460</v>
      </c>
      <c r="H37" s="1325">
        <v>0</v>
      </c>
      <c r="I37" s="1325">
        <v>0</v>
      </c>
      <c r="J37" s="1325">
        <v>1</v>
      </c>
      <c r="K37" s="1325">
        <v>116</v>
      </c>
      <c r="L37" s="33"/>
    </row>
    <row r="38" spans="1:12" ht="20.100000000000001" customHeight="1">
      <c r="A38" s="1343"/>
      <c r="B38" s="1343"/>
      <c r="C38" s="1346"/>
      <c r="D38" s="422"/>
      <c r="E38" s="42">
        <v>66</v>
      </c>
      <c r="F38" s="42">
        <v>60</v>
      </c>
      <c r="G38" s="42">
        <v>6</v>
      </c>
      <c r="H38" s="1325"/>
      <c r="I38" s="1325"/>
      <c r="J38" s="1325"/>
      <c r="K38" s="1325"/>
      <c r="L38" s="33"/>
    </row>
    <row r="39" spans="1:12" ht="20.100000000000001" customHeight="1">
      <c r="A39" s="1344"/>
      <c r="B39" s="1344"/>
      <c r="C39" s="1346" t="s">
        <v>49</v>
      </c>
      <c r="D39" s="422"/>
      <c r="E39" s="41">
        <v>2143</v>
      </c>
      <c r="F39" s="41">
        <v>1609</v>
      </c>
      <c r="G39" s="41">
        <v>505</v>
      </c>
      <c r="H39" s="1325">
        <v>2</v>
      </c>
      <c r="I39" s="1325">
        <v>22</v>
      </c>
      <c r="J39" s="1325">
        <v>1</v>
      </c>
      <c r="K39" s="1325">
        <v>7</v>
      </c>
      <c r="L39" s="33"/>
    </row>
    <row r="40" spans="1:12" ht="20.100000000000001" customHeight="1" thickBot="1">
      <c r="A40" s="1345"/>
      <c r="B40" s="1345"/>
      <c r="C40" s="1347"/>
      <c r="D40" s="424"/>
      <c r="E40" s="39">
        <v>60</v>
      </c>
      <c r="F40" s="40">
        <v>59</v>
      </c>
      <c r="G40" s="39">
        <v>1</v>
      </c>
      <c r="H40" s="1335"/>
      <c r="I40" s="1335"/>
      <c r="J40" s="1335"/>
      <c r="K40" s="1335"/>
      <c r="L40" s="33"/>
    </row>
    <row r="41" spans="1:12" ht="9.9499999999999993" customHeight="1">
      <c r="A41" s="38"/>
      <c r="B41" s="38"/>
      <c r="C41" s="425"/>
      <c r="D41" s="425"/>
      <c r="E41" s="36"/>
      <c r="F41" s="37"/>
      <c r="G41" s="36"/>
      <c r="H41" s="35"/>
      <c r="I41" s="35"/>
      <c r="J41" s="35"/>
      <c r="K41" s="35"/>
      <c r="L41" s="33"/>
    </row>
    <row r="42" spans="1:12" ht="20.100000000000001" customHeight="1">
      <c r="A42" s="1343" t="s">
        <v>48</v>
      </c>
      <c r="B42" s="1343"/>
      <c r="C42" s="1343"/>
      <c r="D42" s="1343"/>
      <c r="E42" s="1343"/>
      <c r="F42" s="1343"/>
      <c r="G42" s="1343"/>
      <c r="H42" s="34"/>
      <c r="I42" s="34"/>
      <c r="J42" s="34"/>
      <c r="K42" s="426"/>
    </row>
    <row r="43" spans="1:12" ht="20.100000000000001" customHeight="1">
      <c r="A43" s="22" t="s">
        <v>27</v>
      </c>
    </row>
    <row r="44" spans="1:12">
      <c r="E44" s="32"/>
      <c r="F44" s="32"/>
      <c r="G44" s="32"/>
      <c r="H44" s="32"/>
      <c r="I44" s="32"/>
      <c r="J44" s="32"/>
      <c r="K44" s="32"/>
      <c r="L44" s="32"/>
    </row>
    <row r="45" spans="1:12">
      <c r="E45" s="33"/>
      <c r="F45" s="33"/>
      <c r="G45" s="33"/>
      <c r="H45" s="33"/>
      <c r="I45" s="33"/>
      <c r="J45" s="33"/>
      <c r="K45" s="33"/>
    </row>
    <row r="46" spans="1:12">
      <c r="E46" s="32"/>
      <c r="F46" s="32"/>
      <c r="G46" s="32"/>
    </row>
  </sheetData>
  <mergeCells count="108">
    <mergeCell ref="A42:G42"/>
    <mergeCell ref="A39:B40"/>
    <mergeCell ref="A37:B38"/>
    <mergeCell ref="A35:B36"/>
    <mergeCell ref="C39:C40"/>
    <mergeCell ref="C37:C38"/>
    <mergeCell ref="A19:B20"/>
    <mergeCell ref="C19:C20"/>
    <mergeCell ref="C21:C22"/>
    <mergeCell ref="C23:C24"/>
    <mergeCell ref="A21:B22"/>
    <mergeCell ref="A23:B24"/>
    <mergeCell ref="C29:C30"/>
    <mergeCell ref="A27:B28"/>
    <mergeCell ref="C33:C34"/>
    <mergeCell ref="A33:B34"/>
    <mergeCell ref="C25:C26"/>
    <mergeCell ref="C27:C28"/>
    <mergeCell ref="A25:B26"/>
    <mergeCell ref="A31:B32"/>
    <mergeCell ref="A29:B30"/>
    <mergeCell ref="C31:C32"/>
    <mergeCell ref="C35:C36"/>
    <mergeCell ref="A1:K1"/>
    <mergeCell ref="A2:C2"/>
    <mergeCell ref="H8:H9"/>
    <mergeCell ref="I8:I9"/>
    <mergeCell ref="J8:J9"/>
    <mergeCell ref="J4:K4"/>
    <mergeCell ref="G4:G5"/>
    <mergeCell ref="H3:K3"/>
    <mergeCell ref="H4:I4"/>
    <mergeCell ref="E3:E5"/>
    <mergeCell ref="K39:K40"/>
    <mergeCell ref="J39:J40"/>
    <mergeCell ref="I39:I40"/>
    <mergeCell ref="H39:H40"/>
    <mergeCell ref="K37:K38"/>
    <mergeCell ref="J37:J38"/>
    <mergeCell ref="F4:F5"/>
    <mergeCell ref="F3:G3"/>
    <mergeCell ref="K8:K9"/>
    <mergeCell ref="K6:K7"/>
    <mergeCell ref="J6:J7"/>
    <mergeCell ref="I6:I7"/>
    <mergeCell ref="H14:H15"/>
    <mergeCell ref="I14:I15"/>
    <mergeCell ref="J14:J15"/>
    <mergeCell ref="K14:K15"/>
    <mergeCell ref="I37:I38"/>
    <mergeCell ref="H37:H38"/>
    <mergeCell ref="K21:K22"/>
    <mergeCell ref="J21:J22"/>
    <mergeCell ref="I21:I22"/>
    <mergeCell ref="H21:H22"/>
    <mergeCell ref="H27:H28"/>
    <mergeCell ref="I27:I28"/>
    <mergeCell ref="J27:J28"/>
    <mergeCell ref="K27:K28"/>
    <mergeCell ref="K35:K36"/>
    <mergeCell ref="J35:J36"/>
    <mergeCell ref="I35:I36"/>
    <mergeCell ref="H35:H36"/>
    <mergeCell ref="K33:K34"/>
    <mergeCell ref="J33:J34"/>
    <mergeCell ref="I33:I34"/>
    <mergeCell ref="H33:H34"/>
    <mergeCell ref="K25:K26"/>
    <mergeCell ref="J25:J26"/>
    <mergeCell ref="I25:I26"/>
    <mergeCell ref="H25:H26"/>
    <mergeCell ref="K31:K32"/>
    <mergeCell ref="J31:J32"/>
    <mergeCell ref="I31:I32"/>
    <mergeCell ref="H31:H32"/>
    <mergeCell ref="A10:C11"/>
    <mergeCell ref="A12:C13"/>
    <mergeCell ref="K29:K30"/>
    <mergeCell ref="J29:J30"/>
    <mergeCell ref="I29:I30"/>
    <mergeCell ref="H29:H30"/>
    <mergeCell ref="H23:H24"/>
    <mergeCell ref="I23:I24"/>
    <mergeCell ref="J23:J24"/>
    <mergeCell ref="K23:K24"/>
    <mergeCell ref="I17:I18"/>
    <mergeCell ref="A14:C15"/>
    <mergeCell ref="H17:H18"/>
    <mergeCell ref="K19:K20"/>
    <mergeCell ref="J19:J20"/>
    <mergeCell ref="I19:I20"/>
    <mergeCell ref="A17:B18"/>
    <mergeCell ref="C17:C18"/>
    <mergeCell ref="J17:J18"/>
    <mergeCell ref="K17:K18"/>
    <mergeCell ref="A3:D5"/>
    <mergeCell ref="H19:H20"/>
    <mergeCell ref="H10:H11"/>
    <mergeCell ref="I10:I11"/>
    <mergeCell ref="J10:J11"/>
    <mergeCell ref="K10:K11"/>
    <mergeCell ref="K12:K13"/>
    <mergeCell ref="J12:J13"/>
    <mergeCell ref="I12:I13"/>
    <mergeCell ref="H12:H13"/>
    <mergeCell ref="A6:C7"/>
    <mergeCell ref="A8:C9"/>
    <mergeCell ref="H6:H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view="pageBreakPreview" topLeftCell="C1" zoomScaleNormal="100" zoomScaleSheetLayoutView="100" workbookViewId="0">
      <selection activeCell="C1" sqref="A1:XFD1048576"/>
    </sheetView>
  </sheetViews>
  <sheetFormatPr defaultRowHeight="13.5"/>
  <cols>
    <col min="1" max="1" width="4.625" style="875" customWidth="1"/>
    <col min="2" max="2" width="4.125" style="875" bestFit="1" customWidth="1"/>
    <col min="3" max="3" width="5.125" style="875" customWidth="1"/>
    <col min="4" max="4" width="12" style="875" bestFit="1" customWidth="1"/>
    <col min="5" max="5" width="10.875" style="875" bestFit="1" customWidth="1"/>
    <col min="6" max="7" width="9.75" style="875" bestFit="1" customWidth="1"/>
    <col min="8" max="8" width="10.875" style="875" bestFit="1" customWidth="1"/>
    <col min="9" max="9" width="10.75" style="875" bestFit="1" customWidth="1"/>
    <col min="10" max="10" width="9.5" style="875" bestFit="1" customWidth="1"/>
    <col min="11" max="11" width="10.875" style="875" bestFit="1" customWidth="1"/>
    <col min="12" max="12" width="10.875" style="875" customWidth="1"/>
    <col min="13" max="15" width="10.875" style="875" bestFit="1" customWidth="1"/>
    <col min="16" max="17" width="5.25" style="875" customWidth="1"/>
    <col min="18" max="16384" width="9" style="875"/>
  </cols>
  <sheetData>
    <row r="1" spans="1:15" ht="27" customHeight="1">
      <c r="A1" s="1424" t="s">
        <v>1609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</row>
    <row r="2" spans="1:15" ht="20.100000000000001" customHeight="1" thickBot="1">
      <c r="A2" s="1435" t="s">
        <v>1296</v>
      </c>
      <c r="B2" s="1435"/>
      <c r="C2" s="1435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867"/>
    </row>
    <row r="3" spans="1:15" ht="20.100000000000001" customHeight="1">
      <c r="A3" s="1425" t="s">
        <v>2</v>
      </c>
      <c r="B3" s="1426"/>
      <c r="C3" s="1426"/>
      <c r="D3" s="1426" t="s">
        <v>1572</v>
      </c>
      <c r="E3" s="1426" t="s">
        <v>1608</v>
      </c>
      <c r="F3" s="1426"/>
      <c r="G3" s="1426"/>
      <c r="H3" s="1426"/>
      <c r="I3" s="1426"/>
      <c r="J3" s="1426"/>
      <c r="K3" s="1426"/>
      <c r="L3" s="1426"/>
      <c r="M3" s="1426" t="s">
        <v>1607</v>
      </c>
      <c r="N3" s="1426"/>
      <c r="O3" s="1445"/>
    </row>
    <row r="4" spans="1:15" ht="36.75" customHeight="1">
      <c r="A4" s="1443"/>
      <c r="B4" s="1444"/>
      <c r="C4" s="1444"/>
      <c r="D4" s="1444"/>
      <c r="E4" s="878" t="s">
        <v>1568</v>
      </c>
      <c r="F4" s="878" t="s">
        <v>1606</v>
      </c>
      <c r="G4" s="878" t="s">
        <v>1605</v>
      </c>
      <c r="H4" s="878" t="s">
        <v>65</v>
      </c>
      <c r="I4" s="878" t="s">
        <v>1604</v>
      </c>
      <c r="J4" s="547" t="s">
        <v>1603</v>
      </c>
      <c r="K4" s="878" t="s">
        <v>1602</v>
      </c>
      <c r="L4" s="1040" t="s">
        <v>2227</v>
      </c>
      <c r="M4" s="878" t="s">
        <v>1568</v>
      </c>
      <c r="N4" s="878" t="s">
        <v>1601</v>
      </c>
      <c r="O4" s="546" t="s">
        <v>2229</v>
      </c>
    </row>
    <row r="5" spans="1:15" ht="20.100000000000001" customHeight="1">
      <c r="A5" s="1441" t="s">
        <v>1563</v>
      </c>
      <c r="B5" s="1441"/>
      <c r="C5" s="1442"/>
      <c r="D5" s="965">
        <v>123660</v>
      </c>
      <c r="E5" s="1101">
        <v>64347</v>
      </c>
      <c r="F5" s="1101">
        <v>6829</v>
      </c>
      <c r="G5" s="1101">
        <v>3437</v>
      </c>
      <c r="H5" s="1101">
        <v>13916</v>
      </c>
      <c r="I5" s="1101">
        <v>1612</v>
      </c>
      <c r="J5" s="1101">
        <v>144</v>
      </c>
      <c r="K5" s="1101">
        <v>38409</v>
      </c>
      <c r="L5" s="536">
        <v>32237</v>
      </c>
      <c r="M5" s="1101">
        <v>59313</v>
      </c>
      <c r="N5" s="1101">
        <v>40110</v>
      </c>
      <c r="O5" s="1101">
        <v>19203</v>
      </c>
    </row>
    <row r="6" spans="1:15" ht="20.100000000000001" customHeight="1">
      <c r="A6" s="1428" t="s">
        <v>12</v>
      </c>
      <c r="B6" s="1428"/>
      <c r="C6" s="1429"/>
      <c r="D6" s="965">
        <v>77742</v>
      </c>
      <c r="E6" s="1101">
        <v>44925</v>
      </c>
      <c r="F6" s="1101">
        <v>3924</v>
      </c>
      <c r="G6" s="1101">
        <v>2451</v>
      </c>
      <c r="H6" s="1101">
        <v>9397</v>
      </c>
      <c r="I6" s="1101">
        <v>1090</v>
      </c>
      <c r="J6" s="1101">
        <v>48</v>
      </c>
      <c r="K6" s="1101">
        <v>28015</v>
      </c>
      <c r="L6" s="536">
        <v>21276</v>
      </c>
      <c r="M6" s="1101">
        <v>32817</v>
      </c>
      <c r="N6" s="1101">
        <v>19383</v>
      </c>
      <c r="O6" s="1101">
        <v>13434</v>
      </c>
    </row>
    <row r="7" spans="1:15" s="543" customFormat="1" ht="20.100000000000001" customHeight="1">
      <c r="A7" s="1428" t="s">
        <v>13</v>
      </c>
      <c r="B7" s="1428"/>
      <c r="C7" s="1429"/>
      <c r="D7" s="965">
        <v>80436</v>
      </c>
      <c r="E7" s="1101">
        <v>44775</v>
      </c>
      <c r="F7" s="1101">
        <v>4327</v>
      </c>
      <c r="G7" s="1101">
        <v>2144</v>
      </c>
      <c r="H7" s="1101">
        <v>9136</v>
      </c>
      <c r="I7" s="1101">
        <v>1119</v>
      </c>
      <c r="J7" s="1101">
        <v>94</v>
      </c>
      <c r="K7" s="1101">
        <v>27955</v>
      </c>
      <c r="L7" s="536">
        <v>20803</v>
      </c>
      <c r="M7" s="1101">
        <v>35661</v>
      </c>
      <c r="N7" s="1101">
        <v>21574</v>
      </c>
      <c r="O7" s="1101">
        <v>14087</v>
      </c>
    </row>
    <row r="8" spans="1:15" s="543" customFormat="1" ht="20.100000000000001" customHeight="1">
      <c r="A8" s="1551" t="s">
        <v>14</v>
      </c>
      <c r="B8" s="1551"/>
      <c r="C8" s="1552"/>
      <c r="D8" s="537">
        <v>90671</v>
      </c>
      <c r="E8" s="535">
        <v>44553</v>
      </c>
      <c r="F8" s="535">
        <v>3929</v>
      </c>
      <c r="G8" s="535">
        <v>1663</v>
      </c>
      <c r="H8" s="535">
        <v>8586</v>
      </c>
      <c r="I8" s="535">
        <v>1127</v>
      </c>
      <c r="J8" s="535">
        <v>51</v>
      </c>
      <c r="K8" s="535">
        <v>29197</v>
      </c>
      <c r="L8" s="545">
        <v>21150</v>
      </c>
      <c r="M8" s="535">
        <v>46118</v>
      </c>
      <c r="N8" s="535">
        <v>28048</v>
      </c>
      <c r="O8" s="535">
        <v>18070</v>
      </c>
    </row>
    <row r="9" spans="1:15" s="543" customFormat="1" ht="20.100000000000001" customHeight="1">
      <c r="A9" s="1553" t="s">
        <v>15</v>
      </c>
      <c r="B9" s="1553"/>
      <c r="C9" s="1554"/>
      <c r="D9" s="1038">
        <v>98728</v>
      </c>
      <c r="E9" s="1037">
        <v>48355</v>
      </c>
      <c r="F9" s="1037">
        <v>4928</v>
      </c>
      <c r="G9" s="1037">
        <v>1651</v>
      </c>
      <c r="H9" s="1037">
        <v>9467</v>
      </c>
      <c r="I9" s="1037">
        <v>1186</v>
      </c>
      <c r="J9" s="1037">
        <v>76</v>
      </c>
      <c r="K9" s="1037">
        <v>31047</v>
      </c>
      <c r="L9" s="1267">
        <v>23283</v>
      </c>
      <c r="M9" s="1037">
        <v>50373</v>
      </c>
      <c r="N9" s="1037">
        <v>33716</v>
      </c>
      <c r="O9" s="1037">
        <v>16657</v>
      </c>
    </row>
    <row r="10" spans="1:15" ht="14.25" customHeight="1">
      <c r="B10" s="866"/>
      <c r="C10" s="866"/>
      <c r="D10" s="542"/>
      <c r="E10" s="541"/>
      <c r="F10" s="541"/>
      <c r="G10" s="541"/>
      <c r="H10" s="541"/>
      <c r="I10" s="541"/>
      <c r="J10" s="541"/>
      <c r="K10" s="541"/>
      <c r="L10" s="541"/>
      <c r="M10" s="541"/>
      <c r="N10" s="541"/>
      <c r="O10" s="541"/>
    </row>
    <row r="11" spans="1:15" ht="20.100000000000001" customHeight="1">
      <c r="A11" s="1423" t="s">
        <v>16</v>
      </c>
      <c r="B11" s="1423"/>
      <c r="C11" s="14" t="s">
        <v>1294</v>
      </c>
      <c r="D11" s="540">
        <v>7550</v>
      </c>
      <c r="E11" s="538">
        <v>3560</v>
      </c>
      <c r="F11" s="538">
        <v>281</v>
      </c>
      <c r="G11" s="538">
        <v>134</v>
      </c>
      <c r="H11" s="538">
        <v>688</v>
      </c>
      <c r="I11" s="538">
        <v>104</v>
      </c>
      <c r="J11" s="538">
        <v>14</v>
      </c>
      <c r="K11" s="538">
        <v>2339</v>
      </c>
      <c r="L11" s="539">
        <v>1877</v>
      </c>
      <c r="M11" s="538">
        <v>3990</v>
      </c>
      <c r="N11" s="538">
        <v>2770</v>
      </c>
      <c r="O11" s="538">
        <v>1220</v>
      </c>
    </row>
    <row r="12" spans="1:15" ht="20.100000000000001" customHeight="1">
      <c r="C12" s="14" t="s">
        <v>15</v>
      </c>
      <c r="D12" s="537">
        <v>8442</v>
      </c>
      <c r="E12" s="538">
        <v>3559</v>
      </c>
      <c r="F12" s="538">
        <v>217</v>
      </c>
      <c r="G12" s="538">
        <v>116</v>
      </c>
      <c r="H12" s="538">
        <v>696</v>
      </c>
      <c r="I12" s="538">
        <v>98</v>
      </c>
      <c r="J12" s="538">
        <v>6</v>
      </c>
      <c r="K12" s="538">
        <v>2426</v>
      </c>
      <c r="L12" s="539">
        <v>1814</v>
      </c>
      <c r="M12" s="538">
        <v>4883</v>
      </c>
      <c r="N12" s="538">
        <v>3853</v>
      </c>
      <c r="O12" s="538">
        <v>1030</v>
      </c>
    </row>
    <row r="13" spans="1:15" ht="20.100000000000001" customHeight="1">
      <c r="C13" s="14" t="s">
        <v>18</v>
      </c>
      <c r="D13" s="537">
        <v>8972</v>
      </c>
      <c r="E13" s="535">
        <v>3647</v>
      </c>
      <c r="F13" s="534">
        <v>373</v>
      </c>
      <c r="G13" s="534">
        <v>143</v>
      </c>
      <c r="H13" s="534">
        <v>723</v>
      </c>
      <c r="I13" s="534">
        <v>92</v>
      </c>
      <c r="J13" s="538">
        <v>8</v>
      </c>
      <c r="K13" s="534">
        <v>2308</v>
      </c>
      <c r="L13" s="536">
        <v>1856</v>
      </c>
      <c r="M13" s="535">
        <v>5325</v>
      </c>
      <c r="N13" s="534">
        <v>4125</v>
      </c>
      <c r="O13" s="534">
        <v>1200</v>
      </c>
    </row>
    <row r="14" spans="1:15" ht="20.100000000000001" customHeight="1">
      <c r="C14" s="14" t="s">
        <v>19</v>
      </c>
      <c r="D14" s="537">
        <v>7178</v>
      </c>
      <c r="E14" s="535">
        <v>3932</v>
      </c>
      <c r="F14" s="534">
        <v>532</v>
      </c>
      <c r="G14" s="534">
        <v>171</v>
      </c>
      <c r="H14" s="534">
        <v>719</v>
      </c>
      <c r="I14" s="534">
        <v>116</v>
      </c>
      <c r="J14" s="534">
        <v>14</v>
      </c>
      <c r="K14" s="534">
        <v>2380</v>
      </c>
      <c r="L14" s="536">
        <v>1891</v>
      </c>
      <c r="M14" s="535">
        <v>3246</v>
      </c>
      <c r="N14" s="534">
        <v>1998</v>
      </c>
      <c r="O14" s="534">
        <v>1248</v>
      </c>
    </row>
    <row r="15" spans="1:15" ht="20.100000000000001" customHeight="1">
      <c r="C15" s="14" t="s">
        <v>20</v>
      </c>
      <c r="D15" s="537">
        <v>5728</v>
      </c>
      <c r="E15" s="535">
        <v>3107</v>
      </c>
      <c r="F15" s="534">
        <v>305</v>
      </c>
      <c r="G15" s="534">
        <v>117</v>
      </c>
      <c r="H15" s="534">
        <v>688</v>
      </c>
      <c r="I15" s="534">
        <v>46</v>
      </c>
      <c r="J15" s="538">
        <v>6</v>
      </c>
      <c r="K15" s="534">
        <v>1945</v>
      </c>
      <c r="L15" s="536">
        <v>1588</v>
      </c>
      <c r="M15" s="535">
        <v>2621</v>
      </c>
      <c r="N15" s="538">
        <v>1651</v>
      </c>
      <c r="O15" s="534">
        <v>970</v>
      </c>
    </row>
    <row r="16" spans="1:15" ht="20.100000000000001" customHeight="1">
      <c r="C16" s="14" t="s">
        <v>21</v>
      </c>
      <c r="D16" s="537">
        <v>8460</v>
      </c>
      <c r="E16" s="535">
        <v>3548</v>
      </c>
      <c r="F16" s="534">
        <v>371</v>
      </c>
      <c r="G16" s="534">
        <v>90</v>
      </c>
      <c r="H16" s="534">
        <v>796</v>
      </c>
      <c r="I16" s="534">
        <v>62</v>
      </c>
      <c r="J16" s="538">
        <v>5</v>
      </c>
      <c r="K16" s="534">
        <v>2224</v>
      </c>
      <c r="L16" s="536">
        <v>1785</v>
      </c>
      <c r="M16" s="535">
        <v>4912</v>
      </c>
      <c r="N16" s="534">
        <v>3780</v>
      </c>
      <c r="O16" s="534">
        <v>1132</v>
      </c>
    </row>
    <row r="17" spans="1:19" ht="20.100000000000001" customHeight="1">
      <c r="C17" s="14">
        <v>10</v>
      </c>
      <c r="D17" s="537">
        <v>8132</v>
      </c>
      <c r="E17" s="535">
        <v>4593</v>
      </c>
      <c r="F17" s="534">
        <v>603</v>
      </c>
      <c r="G17" s="534">
        <v>136</v>
      </c>
      <c r="H17" s="534">
        <v>1085</v>
      </c>
      <c r="I17" s="534">
        <v>102</v>
      </c>
      <c r="J17" s="534">
        <v>2</v>
      </c>
      <c r="K17" s="534">
        <v>2665</v>
      </c>
      <c r="L17" s="536">
        <v>2044</v>
      </c>
      <c r="M17" s="535">
        <v>3539</v>
      </c>
      <c r="N17" s="534">
        <v>2174</v>
      </c>
      <c r="O17" s="534">
        <v>1365</v>
      </c>
    </row>
    <row r="18" spans="1:19" ht="20.100000000000001" customHeight="1">
      <c r="C18" s="14">
        <v>11</v>
      </c>
      <c r="D18" s="537">
        <v>7365</v>
      </c>
      <c r="E18" s="535">
        <v>3745</v>
      </c>
      <c r="F18" s="534">
        <v>296</v>
      </c>
      <c r="G18" s="534">
        <v>76</v>
      </c>
      <c r="H18" s="534">
        <v>775</v>
      </c>
      <c r="I18" s="534">
        <v>83</v>
      </c>
      <c r="J18" s="534">
        <v>4</v>
      </c>
      <c r="K18" s="534">
        <v>2511</v>
      </c>
      <c r="L18" s="536">
        <v>1872</v>
      </c>
      <c r="M18" s="535">
        <v>3620</v>
      </c>
      <c r="N18" s="534">
        <v>2230</v>
      </c>
      <c r="O18" s="534">
        <v>1390</v>
      </c>
    </row>
    <row r="19" spans="1:19" ht="20.100000000000001" customHeight="1">
      <c r="C19" s="14">
        <v>12</v>
      </c>
      <c r="D19" s="537">
        <v>8536</v>
      </c>
      <c r="E19" s="535">
        <v>4260</v>
      </c>
      <c r="F19" s="534">
        <v>512</v>
      </c>
      <c r="G19" s="534">
        <v>143</v>
      </c>
      <c r="H19" s="534">
        <v>713</v>
      </c>
      <c r="I19" s="534">
        <v>91</v>
      </c>
      <c r="J19" s="534">
        <v>3</v>
      </c>
      <c r="K19" s="534">
        <v>2798</v>
      </c>
      <c r="L19" s="536">
        <v>1963</v>
      </c>
      <c r="M19" s="535">
        <v>4276</v>
      </c>
      <c r="N19" s="534">
        <v>2638</v>
      </c>
      <c r="O19" s="534">
        <v>1638</v>
      </c>
    </row>
    <row r="20" spans="1:19" ht="20.100000000000001" customHeight="1">
      <c r="A20" s="1423" t="s">
        <v>22</v>
      </c>
      <c r="B20" s="1423"/>
      <c r="C20" s="14" t="s">
        <v>1293</v>
      </c>
      <c r="D20" s="537">
        <v>8553</v>
      </c>
      <c r="E20" s="535">
        <v>4958</v>
      </c>
      <c r="F20" s="534">
        <v>459</v>
      </c>
      <c r="G20" s="534">
        <v>166</v>
      </c>
      <c r="H20" s="534">
        <v>982</v>
      </c>
      <c r="I20" s="534">
        <v>96</v>
      </c>
      <c r="J20" s="538">
        <v>4</v>
      </c>
      <c r="K20" s="534">
        <v>3251</v>
      </c>
      <c r="L20" s="536">
        <v>2294</v>
      </c>
      <c r="M20" s="535">
        <v>3595</v>
      </c>
      <c r="N20" s="534">
        <v>1877</v>
      </c>
      <c r="O20" s="534">
        <v>1718</v>
      </c>
    </row>
    <row r="21" spans="1:19" ht="20.100000000000001" customHeight="1">
      <c r="C21" s="14" t="s">
        <v>12</v>
      </c>
      <c r="D21" s="537">
        <v>9542</v>
      </c>
      <c r="E21" s="535">
        <v>4195</v>
      </c>
      <c r="F21" s="534">
        <v>237</v>
      </c>
      <c r="G21" s="534">
        <v>115</v>
      </c>
      <c r="H21" s="534">
        <v>694</v>
      </c>
      <c r="I21" s="534">
        <v>130</v>
      </c>
      <c r="J21" s="534">
        <v>6</v>
      </c>
      <c r="K21" s="534">
        <v>3013</v>
      </c>
      <c r="L21" s="536">
        <v>2063</v>
      </c>
      <c r="M21" s="535">
        <v>5347</v>
      </c>
      <c r="N21" s="534">
        <v>3524</v>
      </c>
      <c r="O21" s="534">
        <v>1823</v>
      </c>
    </row>
    <row r="22" spans="1:19" ht="20.100000000000001" customHeight="1" thickBot="1">
      <c r="A22" s="925"/>
      <c r="B22" s="925"/>
      <c r="C22" s="988" t="s">
        <v>13</v>
      </c>
      <c r="D22" s="533">
        <v>10270</v>
      </c>
      <c r="E22" s="531">
        <v>5251</v>
      </c>
      <c r="F22" s="530">
        <v>742</v>
      </c>
      <c r="G22" s="530">
        <v>244</v>
      </c>
      <c r="H22" s="530">
        <v>908</v>
      </c>
      <c r="I22" s="530">
        <v>166</v>
      </c>
      <c r="J22" s="530">
        <v>4</v>
      </c>
      <c r="K22" s="530">
        <v>3187</v>
      </c>
      <c r="L22" s="532">
        <v>2236</v>
      </c>
      <c r="M22" s="531">
        <v>5019</v>
      </c>
      <c r="N22" s="530">
        <v>3096</v>
      </c>
      <c r="O22" s="530">
        <v>1923</v>
      </c>
    </row>
    <row r="23" spans="1:19" ht="9.9499999999999993" customHeight="1">
      <c r="C23" s="14"/>
      <c r="D23" s="1251"/>
      <c r="E23" s="1251"/>
      <c r="F23" s="1251"/>
      <c r="G23" s="1251"/>
      <c r="H23" s="1251"/>
      <c r="I23" s="1251"/>
      <c r="J23" s="1251"/>
      <c r="K23" s="1251"/>
      <c r="L23" s="1251"/>
      <c r="M23" s="1251"/>
      <c r="N23" s="1251"/>
      <c r="O23" s="1251"/>
    </row>
    <row r="24" spans="1:19" ht="20.100000000000001" customHeight="1">
      <c r="A24" s="875" t="s">
        <v>1600</v>
      </c>
      <c r="B24" s="866"/>
      <c r="C24" s="866"/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431"/>
      <c r="P24" s="431"/>
    </row>
    <row r="25" spans="1:19" s="19" customFormat="1" ht="20.100000000000001" customHeight="1">
      <c r="A25" s="19" t="s">
        <v>1599</v>
      </c>
      <c r="B25" s="898"/>
      <c r="C25" s="898"/>
      <c r="D25" s="11"/>
      <c r="E25" s="11"/>
      <c r="F25" s="11"/>
      <c r="G25" s="11"/>
      <c r="H25" s="11"/>
      <c r="I25" s="11"/>
      <c r="J25" s="11"/>
      <c r="K25" s="11"/>
      <c r="L25" s="21"/>
      <c r="M25" s="11"/>
      <c r="N25" s="11"/>
      <c r="O25" s="11"/>
      <c r="P25" s="11"/>
      <c r="Q25" s="11"/>
      <c r="R25" s="11"/>
      <c r="S25" s="11"/>
    </row>
    <row r="26" spans="1:19" ht="20.100000000000001" customHeight="1">
      <c r="A26" s="95" t="s">
        <v>1598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</row>
    <row r="28" spans="1:19">
      <c r="D28" s="333"/>
      <c r="E28" s="333"/>
      <c r="F28" s="333"/>
      <c r="G28" s="333"/>
      <c r="H28" s="333"/>
      <c r="I28" s="333"/>
      <c r="J28" s="333"/>
      <c r="K28" s="333"/>
      <c r="L28" s="529"/>
      <c r="M28" s="333"/>
      <c r="N28" s="333"/>
      <c r="O28" s="333"/>
    </row>
    <row r="29" spans="1:19">
      <c r="D29" s="333"/>
      <c r="E29" s="333"/>
      <c r="F29" s="333"/>
      <c r="G29" s="333"/>
      <c r="H29" s="333"/>
      <c r="I29" s="333"/>
      <c r="J29" s="333"/>
      <c r="K29" s="333"/>
      <c r="L29" s="529"/>
      <c r="M29" s="333"/>
      <c r="N29" s="333"/>
      <c r="O29" s="333"/>
    </row>
    <row r="30" spans="1:19">
      <c r="D30" s="333"/>
      <c r="E30" s="333"/>
      <c r="F30" s="333"/>
      <c r="G30" s="333"/>
      <c r="H30" s="333"/>
      <c r="I30" s="333"/>
      <c r="J30" s="333"/>
      <c r="K30" s="333"/>
      <c r="L30" s="529"/>
      <c r="M30" s="333"/>
      <c r="N30" s="333"/>
      <c r="O30" s="333"/>
    </row>
    <row r="31" spans="1:19">
      <c r="D31" s="333"/>
      <c r="E31" s="333"/>
      <c r="F31" s="333"/>
      <c r="G31" s="333"/>
      <c r="H31" s="333"/>
      <c r="I31" s="333"/>
      <c r="J31" s="333"/>
      <c r="K31" s="333"/>
      <c r="L31" s="529"/>
      <c r="M31" s="333"/>
      <c r="N31" s="333"/>
      <c r="O31" s="333"/>
    </row>
    <row r="32" spans="1:19">
      <c r="D32" s="333"/>
      <c r="E32" s="333"/>
      <c r="F32" s="333"/>
      <c r="G32" s="333"/>
      <c r="H32" s="333"/>
      <c r="I32" s="333"/>
      <c r="J32" s="333"/>
      <c r="K32" s="333"/>
      <c r="L32" s="529"/>
      <c r="M32" s="333"/>
      <c r="N32" s="333"/>
      <c r="O32" s="333"/>
    </row>
    <row r="33" spans="4:15">
      <c r="D33" s="333"/>
      <c r="E33" s="333"/>
      <c r="F33" s="333"/>
      <c r="G33" s="333"/>
      <c r="H33" s="333"/>
      <c r="I33" s="333"/>
      <c r="J33" s="333"/>
      <c r="K33" s="333"/>
      <c r="L33" s="529"/>
      <c r="M33" s="333"/>
      <c r="N33" s="333"/>
      <c r="O33" s="333"/>
    </row>
    <row r="34" spans="4:15">
      <c r="D34" s="333"/>
      <c r="E34" s="333"/>
      <c r="F34" s="333"/>
      <c r="G34" s="333"/>
      <c r="H34" s="333"/>
      <c r="I34" s="333"/>
      <c r="J34" s="333"/>
      <c r="K34" s="333"/>
      <c r="L34" s="529"/>
      <c r="M34" s="333"/>
      <c r="N34" s="333"/>
      <c r="O34" s="333"/>
    </row>
    <row r="35" spans="4:15">
      <c r="D35" s="333"/>
      <c r="E35" s="333"/>
      <c r="F35" s="333"/>
      <c r="G35" s="333"/>
      <c r="H35" s="333"/>
      <c r="I35" s="333"/>
      <c r="J35" s="333"/>
      <c r="K35" s="333"/>
      <c r="L35" s="529"/>
      <c r="M35" s="333"/>
      <c r="N35" s="333"/>
      <c r="O35" s="333"/>
    </row>
    <row r="36" spans="4:15">
      <c r="D36" s="333"/>
      <c r="E36" s="333"/>
      <c r="F36" s="333"/>
      <c r="G36" s="333"/>
      <c r="H36" s="333"/>
      <c r="I36" s="333"/>
      <c r="J36" s="333"/>
      <c r="K36" s="333"/>
      <c r="L36" s="529"/>
      <c r="M36" s="333"/>
      <c r="N36" s="333"/>
      <c r="O36" s="333"/>
    </row>
    <row r="37" spans="4:15">
      <c r="D37" s="333"/>
      <c r="E37" s="333"/>
      <c r="F37" s="333"/>
      <c r="G37" s="333"/>
      <c r="H37" s="333"/>
      <c r="I37" s="333"/>
      <c r="J37" s="333"/>
      <c r="K37" s="333"/>
      <c r="L37" s="529"/>
      <c r="M37" s="333"/>
      <c r="N37" s="333"/>
      <c r="O37" s="333"/>
    </row>
    <row r="38" spans="4:15">
      <c r="D38" s="333"/>
      <c r="E38" s="333"/>
      <c r="F38" s="333"/>
      <c r="G38" s="333"/>
      <c r="H38" s="333"/>
      <c r="I38" s="333"/>
      <c r="J38" s="333"/>
      <c r="K38" s="333"/>
      <c r="L38" s="529"/>
      <c r="M38" s="333"/>
      <c r="N38" s="333"/>
      <c r="O38" s="333"/>
    </row>
    <row r="39" spans="4:15">
      <c r="D39" s="333"/>
      <c r="E39" s="333"/>
      <c r="F39" s="333"/>
      <c r="G39" s="333"/>
      <c r="H39" s="333"/>
      <c r="I39" s="333"/>
      <c r="J39" s="333"/>
      <c r="K39" s="333"/>
      <c r="L39" s="529"/>
      <c r="M39" s="333"/>
      <c r="N39" s="333"/>
      <c r="O39" s="333"/>
    </row>
    <row r="40" spans="4:15">
      <c r="D40" s="333"/>
      <c r="E40" s="333"/>
      <c r="F40" s="333"/>
      <c r="G40" s="333"/>
      <c r="H40" s="333"/>
      <c r="I40" s="333"/>
      <c r="J40" s="333"/>
      <c r="K40" s="333"/>
      <c r="L40" s="529"/>
      <c r="M40" s="333"/>
      <c r="N40" s="333"/>
      <c r="O40" s="333"/>
    </row>
    <row r="41" spans="4:15">
      <c r="D41" s="333"/>
      <c r="E41" s="333"/>
      <c r="F41" s="333"/>
      <c r="G41" s="333"/>
      <c r="H41" s="333"/>
      <c r="I41" s="333"/>
      <c r="J41" s="333"/>
      <c r="K41" s="333"/>
      <c r="L41" s="529"/>
      <c r="M41" s="333"/>
      <c r="N41" s="333"/>
      <c r="O41" s="333"/>
    </row>
  </sheetData>
  <mergeCells count="13">
    <mergeCell ref="A1:O1"/>
    <mergeCell ref="A11:B11"/>
    <mergeCell ref="A2:C2"/>
    <mergeCell ref="A20:B20"/>
    <mergeCell ref="D3:D4"/>
    <mergeCell ref="E3:L3"/>
    <mergeCell ref="M3:O3"/>
    <mergeCell ref="A3:C4"/>
    <mergeCell ref="A5:C5"/>
    <mergeCell ref="A6:C6"/>
    <mergeCell ref="A7:C7"/>
    <mergeCell ref="A8:C8"/>
    <mergeCell ref="A9:C9"/>
  </mergeCells>
  <phoneticPr fontId="6"/>
  <printOptions horizontalCentered="1"/>
  <pageMargins left="0.7" right="0.7" top="0.75" bottom="0.75" header="0.3" footer="0.3"/>
  <pageSetup paperSize="9" scale="85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view="pageBreakPreview" zoomScaleNormal="70" zoomScaleSheetLayoutView="100" workbookViewId="0">
      <selection sqref="A1:XFD1048576"/>
    </sheetView>
  </sheetViews>
  <sheetFormatPr defaultRowHeight="13.5"/>
  <cols>
    <col min="1" max="1" width="4.625" style="875" customWidth="1"/>
    <col min="2" max="2" width="4.5" style="875" customWidth="1"/>
    <col min="3" max="3" width="5.625" style="875" customWidth="1"/>
    <col min="4" max="4" width="10.75" style="875" bestFit="1" customWidth="1"/>
    <col min="5" max="5" width="10.75" style="875" customWidth="1"/>
    <col min="6" max="6" width="9.625" style="875" bestFit="1" customWidth="1"/>
    <col min="7" max="7" width="9.25" style="875" bestFit="1" customWidth="1"/>
    <col min="8" max="9" width="9.625" style="875" bestFit="1" customWidth="1"/>
    <col min="10" max="10" width="9.25" style="875" bestFit="1" customWidth="1"/>
    <col min="11" max="11" width="10.75" style="875" bestFit="1" customWidth="1"/>
    <col min="12" max="12" width="10.875" style="875" customWidth="1"/>
    <col min="13" max="13" width="10.75" style="875" bestFit="1" customWidth="1"/>
    <col min="14" max="14" width="11.5" style="875" customWidth="1"/>
    <col min="15" max="15" width="10.625" style="875" customWidth="1"/>
    <col min="16" max="16" width="10.5" style="875" customWidth="1"/>
    <col min="17" max="19" width="5.75" style="875" customWidth="1"/>
    <col min="20" max="16384" width="9" style="875"/>
  </cols>
  <sheetData>
    <row r="1" spans="1:16" ht="27" customHeight="1">
      <c r="A1" s="1424" t="s">
        <v>1619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</row>
    <row r="2" spans="1:16" ht="20.25" customHeight="1" thickBot="1">
      <c r="A2" s="1435" t="s">
        <v>1296</v>
      </c>
      <c r="B2" s="1435"/>
      <c r="C2" s="1435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867"/>
      <c r="P2" s="867"/>
    </row>
    <row r="3" spans="1:16" ht="20.100000000000001" customHeight="1">
      <c r="A3" s="1425" t="s">
        <v>2</v>
      </c>
      <c r="B3" s="1426"/>
      <c r="C3" s="1426"/>
      <c r="D3" s="1426" t="s">
        <v>1572</v>
      </c>
      <c r="E3" s="1445" t="s">
        <v>1618</v>
      </c>
      <c r="F3" s="1555"/>
      <c r="G3" s="1555"/>
      <c r="H3" s="1555"/>
      <c r="I3" s="1555"/>
      <c r="J3" s="1555"/>
      <c r="K3" s="1555"/>
      <c r="L3" s="1425"/>
      <c r="M3" s="1426" t="s">
        <v>1607</v>
      </c>
      <c r="N3" s="1426"/>
      <c r="O3" s="1426"/>
      <c r="P3" s="1445"/>
    </row>
    <row r="4" spans="1:16" ht="36.75" customHeight="1">
      <c r="A4" s="1443"/>
      <c r="B4" s="1444"/>
      <c r="C4" s="1444"/>
      <c r="D4" s="1444"/>
      <c r="E4" s="878" t="s">
        <v>1617</v>
      </c>
      <c r="F4" s="878" t="s">
        <v>1606</v>
      </c>
      <c r="G4" s="878" t="s">
        <v>1605</v>
      </c>
      <c r="H4" s="878" t="s">
        <v>65</v>
      </c>
      <c r="I4" s="878" t="s">
        <v>1604</v>
      </c>
      <c r="J4" s="1040" t="s">
        <v>1616</v>
      </c>
      <c r="K4" s="878" t="s">
        <v>1602</v>
      </c>
      <c r="L4" s="1040" t="s">
        <v>2227</v>
      </c>
      <c r="M4" s="878" t="s">
        <v>1568</v>
      </c>
      <c r="N4" s="547" t="s">
        <v>2228</v>
      </c>
      <c r="O4" s="547" t="s">
        <v>1615</v>
      </c>
      <c r="P4" s="902" t="s">
        <v>1614</v>
      </c>
    </row>
    <row r="5" spans="1:16" ht="3.75" customHeight="1">
      <c r="A5" s="898"/>
      <c r="B5" s="898"/>
      <c r="C5" s="898"/>
      <c r="D5" s="81"/>
      <c r="E5" s="898"/>
      <c r="F5" s="898"/>
      <c r="G5" s="898"/>
      <c r="H5" s="898"/>
      <c r="I5" s="898"/>
      <c r="J5" s="346"/>
      <c r="K5" s="898"/>
      <c r="L5" s="554"/>
      <c r="M5" s="898"/>
      <c r="N5" s="347"/>
      <c r="O5" s="347"/>
      <c r="P5" s="898"/>
    </row>
    <row r="6" spans="1:16" ht="20.100000000000001" customHeight="1">
      <c r="A6" s="1428" t="s">
        <v>1563</v>
      </c>
      <c r="B6" s="1428"/>
      <c r="C6" s="1429"/>
      <c r="D6" s="455">
        <v>116254</v>
      </c>
      <c r="E6" s="176">
        <v>19167</v>
      </c>
      <c r="F6" s="176">
        <v>1837</v>
      </c>
      <c r="G6" s="176">
        <v>1086</v>
      </c>
      <c r="H6" s="176">
        <v>4422</v>
      </c>
      <c r="I6" s="176">
        <v>1084</v>
      </c>
      <c r="J6" s="176">
        <v>89</v>
      </c>
      <c r="K6" s="176">
        <v>10649</v>
      </c>
      <c r="L6" s="1556"/>
      <c r="M6" s="176">
        <v>97087</v>
      </c>
      <c r="N6" s="176">
        <v>74107</v>
      </c>
      <c r="O6" s="176">
        <v>18857</v>
      </c>
      <c r="P6" s="176">
        <v>4123</v>
      </c>
    </row>
    <row r="7" spans="1:16" ht="20.100000000000001" customHeight="1">
      <c r="A7" s="1428" t="s">
        <v>12</v>
      </c>
      <c r="B7" s="1428"/>
      <c r="C7" s="1429"/>
      <c r="D7" s="455">
        <v>56564</v>
      </c>
      <c r="E7" s="176">
        <v>15010</v>
      </c>
      <c r="F7" s="176">
        <v>1184</v>
      </c>
      <c r="G7" s="176">
        <v>939</v>
      </c>
      <c r="H7" s="176">
        <v>3824</v>
      </c>
      <c r="I7" s="176">
        <v>768</v>
      </c>
      <c r="J7" s="176">
        <v>101</v>
      </c>
      <c r="K7" s="176">
        <v>8194</v>
      </c>
      <c r="L7" s="1557"/>
      <c r="M7" s="176">
        <v>41554</v>
      </c>
      <c r="N7" s="176">
        <v>27454</v>
      </c>
      <c r="O7" s="176">
        <v>12542</v>
      </c>
      <c r="P7" s="176">
        <v>1558</v>
      </c>
    </row>
    <row r="8" spans="1:16" s="323" customFormat="1" ht="20.100000000000001" customHeight="1">
      <c r="A8" s="1428" t="s">
        <v>13</v>
      </c>
      <c r="B8" s="1428"/>
      <c r="C8" s="1429"/>
      <c r="D8" s="455">
        <v>61126</v>
      </c>
      <c r="E8" s="176">
        <v>17204</v>
      </c>
      <c r="F8" s="176">
        <v>1565</v>
      </c>
      <c r="G8" s="176">
        <v>632</v>
      </c>
      <c r="H8" s="176">
        <v>4022</v>
      </c>
      <c r="I8" s="176">
        <v>678</v>
      </c>
      <c r="J8" s="176">
        <v>56</v>
      </c>
      <c r="K8" s="176">
        <v>10251</v>
      </c>
      <c r="L8" s="1557"/>
      <c r="M8" s="176">
        <v>43922</v>
      </c>
      <c r="N8" s="176">
        <v>26025</v>
      </c>
      <c r="O8" s="176">
        <v>15461</v>
      </c>
      <c r="P8" s="176">
        <v>2436</v>
      </c>
    </row>
    <row r="9" spans="1:16" s="323" customFormat="1" ht="20.100000000000001" customHeight="1">
      <c r="A9" s="1428" t="s">
        <v>14</v>
      </c>
      <c r="B9" s="1428"/>
      <c r="C9" s="1429"/>
      <c r="D9" s="176">
        <v>87198</v>
      </c>
      <c r="E9" s="176">
        <v>20815</v>
      </c>
      <c r="F9" s="176">
        <v>2121</v>
      </c>
      <c r="G9" s="176">
        <v>1172</v>
      </c>
      <c r="H9" s="176">
        <v>4363</v>
      </c>
      <c r="I9" s="176">
        <v>925</v>
      </c>
      <c r="J9" s="176">
        <v>34</v>
      </c>
      <c r="K9" s="176">
        <v>12200</v>
      </c>
      <c r="L9" s="1266">
        <v>4221</v>
      </c>
      <c r="M9" s="176">
        <v>66383</v>
      </c>
      <c r="N9" s="176">
        <v>47373</v>
      </c>
      <c r="O9" s="176">
        <v>16455</v>
      </c>
      <c r="P9" s="176">
        <v>2555</v>
      </c>
    </row>
    <row r="10" spans="1:16" s="323" customFormat="1" ht="20.100000000000001" customHeight="1">
      <c r="A10" s="1421" t="s">
        <v>15</v>
      </c>
      <c r="B10" s="1421"/>
      <c r="C10" s="1422"/>
      <c r="D10" s="543">
        <v>100966</v>
      </c>
      <c r="E10" s="543">
        <v>25122</v>
      </c>
      <c r="F10" s="543">
        <v>2515</v>
      </c>
      <c r="G10" s="543">
        <v>1091</v>
      </c>
      <c r="H10" s="543">
        <v>5024</v>
      </c>
      <c r="I10" s="543">
        <v>1435</v>
      </c>
      <c r="J10" s="543">
        <v>34</v>
      </c>
      <c r="K10" s="543">
        <v>15023</v>
      </c>
      <c r="L10" s="1267">
        <v>8480</v>
      </c>
      <c r="M10" s="543">
        <v>75844</v>
      </c>
      <c r="N10" s="543">
        <v>56613</v>
      </c>
      <c r="O10" s="543">
        <v>15930</v>
      </c>
      <c r="P10" s="543">
        <v>3301</v>
      </c>
    </row>
    <row r="11" spans="1:16" ht="13.5" customHeight="1">
      <c r="B11" s="866"/>
      <c r="C11" s="866"/>
      <c r="D11" s="135"/>
      <c r="E11" s="134"/>
      <c r="F11" s="134"/>
      <c r="G11" s="134"/>
      <c r="H11" s="134"/>
      <c r="I11" s="134"/>
      <c r="J11" s="134"/>
      <c r="K11" s="134"/>
      <c r="L11" s="541"/>
      <c r="M11" s="134"/>
      <c r="N11" s="134"/>
      <c r="O11" s="134"/>
      <c r="P11" s="134"/>
    </row>
    <row r="12" spans="1:16" ht="20.100000000000001" customHeight="1">
      <c r="A12" s="1423" t="s">
        <v>16</v>
      </c>
      <c r="B12" s="1423"/>
      <c r="C12" s="14" t="s">
        <v>1294</v>
      </c>
      <c r="D12" s="552">
        <v>6868</v>
      </c>
      <c r="E12" s="550">
        <v>1910</v>
      </c>
      <c r="F12" s="550">
        <v>184</v>
      </c>
      <c r="G12" s="550">
        <v>133</v>
      </c>
      <c r="H12" s="550">
        <v>415</v>
      </c>
      <c r="I12" s="550">
        <v>94</v>
      </c>
      <c r="J12" s="550">
        <v>3</v>
      </c>
      <c r="K12" s="550">
        <v>1081</v>
      </c>
      <c r="L12" s="551">
        <v>618</v>
      </c>
      <c r="M12" s="550">
        <v>4958</v>
      </c>
      <c r="N12" s="550">
        <v>3505</v>
      </c>
      <c r="O12" s="550">
        <v>1213</v>
      </c>
      <c r="P12" s="550">
        <v>240</v>
      </c>
    </row>
    <row r="13" spans="1:16" ht="20.100000000000001" customHeight="1">
      <c r="C13" s="14" t="s">
        <v>15</v>
      </c>
      <c r="D13" s="552">
        <v>7901</v>
      </c>
      <c r="E13" s="550">
        <v>1673</v>
      </c>
      <c r="F13" s="550">
        <v>99</v>
      </c>
      <c r="G13" s="550">
        <v>86</v>
      </c>
      <c r="H13" s="550">
        <v>375</v>
      </c>
      <c r="I13" s="550">
        <v>99</v>
      </c>
      <c r="J13" s="550">
        <v>1</v>
      </c>
      <c r="K13" s="550">
        <v>1013</v>
      </c>
      <c r="L13" s="551">
        <v>592</v>
      </c>
      <c r="M13" s="550">
        <v>6228</v>
      </c>
      <c r="N13" s="550">
        <v>4649</v>
      </c>
      <c r="O13" s="550">
        <v>1209</v>
      </c>
      <c r="P13" s="550">
        <v>370</v>
      </c>
    </row>
    <row r="14" spans="1:16" ht="20.100000000000001" customHeight="1">
      <c r="C14" s="14" t="s">
        <v>18</v>
      </c>
      <c r="D14" s="552">
        <v>9327</v>
      </c>
      <c r="E14" s="550">
        <v>1845</v>
      </c>
      <c r="F14" s="550">
        <v>116</v>
      </c>
      <c r="G14" s="550">
        <v>92</v>
      </c>
      <c r="H14" s="550">
        <v>347</v>
      </c>
      <c r="I14" s="550">
        <v>110</v>
      </c>
      <c r="J14" s="550">
        <v>4</v>
      </c>
      <c r="K14" s="550">
        <v>1176</v>
      </c>
      <c r="L14" s="551">
        <v>699</v>
      </c>
      <c r="M14" s="550">
        <v>7482</v>
      </c>
      <c r="N14" s="550">
        <v>5775</v>
      </c>
      <c r="O14" s="550">
        <v>1505</v>
      </c>
      <c r="P14" s="550">
        <v>202</v>
      </c>
    </row>
    <row r="15" spans="1:16" ht="20.100000000000001" customHeight="1">
      <c r="C15" s="14" t="s">
        <v>19</v>
      </c>
      <c r="D15" s="552">
        <v>8805</v>
      </c>
      <c r="E15" s="550">
        <v>1609</v>
      </c>
      <c r="F15" s="550">
        <v>102</v>
      </c>
      <c r="G15" s="550">
        <v>89</v>
      </c>
      <c r="H15" s="550">
        <v>342</v>
      </c>
      <c r="I15" s="550">
        <v>91</v>
      </c>
      <c r="J15" s="550">
        <v>3</v>
      </c>
      <c r="K15" s="550">
        <v>982</v>
      </c>
      <c r="L15" s="551">
        <v>597</v>
      </c>
      <c r="M15" s="550">
        <v>7196</v>
      </c>
      <c r="N15" s="550">
        <v>4828</v>
      </c>
      <c r="O15" s="550">
        <v>1963</v>
      </c>
      <c r="P15" s="550">
        <v>405</v>
      </c>
    </row>
    <row r="16" spans="1:16" ht="20.100000000000001" customHeight="1">
      <c r="C16" s="14" t="s">
        <v>20</v>
      </c>
      <c r="D16" s="552">
        <v>4837</v>
      </c>
      <c r="E16" s="550">
        <v>1479</v>
      </c>
      <c r="F16" s="550">
        <v>167</v>
      </c>
      <c r="G16" s="550">
        <v>87</v>
      </c>
      <c r="H16" s="550">
        <v>420</v>
      </c>
      <c r="I16" s="550">
        <v>38</v>
      </c>
      <c r="J16" s="550">
        <v>5</v>
      </c>
      <c r="K16" s="550">
        <v>762</v>
      </c>
      <c r="L16" s="551">
        <v>514</v>
      </c>
      <c r="M16" s="550">
        <v>3358</v>
      </c>
      <c r="N16" s="550">
        <v>1905</v>
      </c>
      <c r="O16" s="550">
        <v>1157</v>
      </c>
      <c r="P16" s="550">
        <v>296</v>
      </c>
    </row>
    <row r="17" spans="1:20" ht="20.100000000000001" customHeight="1">
      <c r="C17" s="14" t="s">
        <v>21</v>
      </c>
      <c r="D17" s="552">
        <v>8628</v>
      </c>
      <c r="E17" s="550">
        <v>1522</v>
      </c>
      <c r="F17" s="550">
        <v>129</v>
      </c>
      <c r="G17" s="550">
        <v>38</v>
      </c>
      <c r="H17" s="550">
        <v>316</v>
      </c>
      <c r="I17" s="550">
        <v>84</v>
      </c>
      <c r="J17" s="550">
        <v>3</v>
      </c>
      <c r="K17" s="550">
        <v>952</v>
      </c>
      <c r="L17" s="551">
        <v>564</v>
      </c>
      <c r="M17" s="550">
        <v>7106</v>
      </c>
      <c r="N17" s="550">
        <v>5329</v>
      </c>
      <c r="O17" s="550">
        <v>1397</v>
      </c>
      <c r="P17" s="550">
        <v>380</v>
      </c>
    </row>
    <row r="18" spans="1:20" ht="20.100000000000001" customHeight="1">
      <c r="C18" s="14">
        <v>10</v>
      </c>
      <c r="D18" s="552">
        <v>8427</v>
      </c>
      <c r="E18" s="550">
        <v>1990</v>
      </c>
      <c r="F18" s="550">
        <v>245</v>
      </c>
      <c r="G18" s="550">
        <v>60</v>
      </c>
      <c r="H18" s="550">
        <v>482</v>
      </c>
      <c r="I18" s="550">
        <v>126</v>
      </c>
      <c r="J18" s="550">
        <v>4</v>
      </c>
      <c r="K18" s="550">
        <v>1073</v>
      </c>
      <c r="L18" s="551">
        <v>646</v>
      </c>
      <c r="M18" s="550">
        <v>6437</v>
      </c>
      <c r="N18" s="550">
        <v>4832</v>
      </c>
      <c r="O18" s="550">
        <v>1304</v>
      </c>
      <c r="P18" s="550">
        <v>301</v>
      </c>
    </row>
    <row r="19" spans="1:20" ht="20.100000000000001" customHeight="1">
      <c r="C19" s="14">
        <v>11</v>
      </c>
      <c r="D19" s="552">
        <v>11535</v>
      </c>
      <c r="E19" s="550">
        <v>2086</v>
      </c>
      <c r="F19" s="550">
        <v>326</v>
      </c>
      <c r="G19" s="550">
        <v>47</v>
      </c>
      <c r="H19" s="550">
        <v>390</v>
      </c>
      <c r="I19" s="550">
        <v>166</v>
      </c>
      <c r="J19" s="550">
        <v>4</v>
      </c>
      <c r="K19" s="550">
        <v>1153</v>
      </c>
      <c r="L19" s="551">
        <v>640</v>
      </c>
      <c r="M19" s="550">
        <v>9449</v>
      </c>
      <c r="N19" s="550">
        <v>7539</v>
      </c>
      <c r="O19" s="550">
        <v>1556</v>
      </c>
      <c r="P19" s="550">
        <v>354</v>
      </c>
    </row>
    <row r="20" spans="1:20" ht="20.100000000000001" customHeight="1">
      <c r="C20" s="14">
        <v>12</v>
      </c>
      <c r="D20" s="552">
        <v>8585</v>
      </c>
      <c r="E20" s="550">
        <v>2538</v>
      </c>
      <c r="F20" s="550">
        <v>271</v>
      </c>
      <c r="G20" s="550">
        <v>106</v>
      </c>
      <c r="H20" s="550">
        <v>461</v>
      </c>
      <c r="I20" s="550">
        <v>176</v>
      </c>
      <c r="J20" s="550">
        <v>5</v>
      </c>
      <c r="K20" s="550">
        <v>1519</v>
      </c>
      <c r="L20" s="551">
        <v>802</v>
      </c>
      <c r="M20" s="550">
        <v>6047</v>
      </c>
      <c r="N20" s="550">
        <v>4666</v>
      </c>
      <c r="O20" s="550">
        <v>1131</v>
      </c>
      <c r="P20" s="550">
        <v>250</v>
      </c>
    </row>
    <row r="21" spans="1:20" ht="20.100000000000001" customHeight="1">
      <c r="A21" s="1423" t="s">
        <v>22</v>
      </c>
      <c r="B21" s="1423"/>
      <c r="C21" s="14" t="s">
        <v>1293</v>
      </c>
      <c r="D21" s="552">
        <v>8193</v>
      </c>
      <c r="E21" s="550">
        <v>2873</v>
      </c>
      <c r="F21" s="550">
        <v>221</v>
      </c>
      <c r="G21" s="550">
        <v>104</v>
      </c>
      <c r="H21" s="550">
        <v>540</v>
      </c>
      <c r="I21" s="550">
        <v>151</v>
      </c>
      <c r="J21" s="550">
        <v>1</v>
      </c>
      <c r="K21" s="550">
        <v>1856</v>
      </c>
      <c r="L21" s="551">
        <v>990</v>
      </c>
      <c r="M21" s="550">
        <v>5320</v>
      </c>
      <c r="N21" s="550">
        <v>4117</v>
      </c>
      <c r="O21" s="550">
        <v>1079</v>
      </c>
      <c r="P21" s="550">
        <v>124</v>
      </c>
    </row>
    <row r="22" spans="1:20" ht="20.100000000000001" customHeight="1">
      <c r="C22" s="14" t="s">
        <v>12</v>
      </c>
      <c r="D22" s="552">
        <v>9386</v>
      </c>
      <c r="E22" s="550">
        <v>2783</v>
      </c>
      <c r="F22" s="550">
        <v>186</v>
      </c>
      <c r="G22" s="550">
        <v>105</v>
      </c>
      <c r="H22" s="550">
        <v>493</v>
      </c>
      <c r="I22" s="550">
        <v>177</v>
      </c>
      <c r="J22" s="550">
        <v>1</v>
      </c>
      <c r="K22" s="550">
        <v>1821</v>
      </c>
      <c r="L22" s="551">
        <v>931</v>
      </c>
      <c r="M22" s="550">
        <v>6603</v>
      </c>
      <c r="N22" s="550">
        <v>5166</v>
      </c>
      <c r="O22" s="550">
        <v>1218</v>
      </c>
      <c r="P22" s="550">
        <v>219</v>
      </c>
    </row>
    <row r="23" spans="1:20" ht="20.100000000000001" customHeight="1" thickBot="1">
      <c r="A23" s="925"/>
      <c r="B23" s="925"/>
      <c r="C23" s="988" t="s">
        <v>13</v>
      </c>
      <c r="D23" s="549">
        <v>8474</v>
      </c>
      <c r="E23" s="548">
        <v>2814</v>
      </c>
      <c r="F23" s="548">
        <v>469</v>
      </c>
      <c r="G23" s="548">
        <v>144</v>
      </c>
      <c r="H23" s="548">
        <v>443</v>
      </c>
      <c r="I23" s="548">
        <v>123</v>
      </c>
      <c r="J23" s="548">
        <v>0</v>
      </c>
      <c r="K23" s="548">
        <v>1635</v>
      </c>
      <c r="L23" s="532">
        <v>887</v>
      </c>
      <c r="M23" s="548">
        <v>5660</v>
      </c>
      <c r="N23" s="548">
        <v>4302</v>
      </c>
      <c r="O23" s="548">
        <v>1198</v>
      </c>
      <c r="P23" s="548">
        <v>160</v>
      </c>
    </row>
    <row r="24" spans="1:20" ht="9.9499999999999993" customHeight="1">
      <c r="C24" s="14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3"/>
      <c r="P24" s="333"/>
    </row>
    <row r="25" spans="1:20" s="19" customFormat="1" ht="20.100000000000001" customHeight="1">
      <c r="A25" s="19" t="s">
        <v>1613</v>
      </c>
      <c r="B25" s="898"/>
      <c r="C25" s="898"/>
      <c r="D25" s="11"/>
      <c r="E25" s="11"/>
      <c r="F25" s="11"/>
      <c r="G25" s="11"/>
      <c r="H25" s="11"/>
      <c r="I25" s="11"/>
      <c r="J25" s="11"/>
      <c r="K25" s="11"/>
      <c r="L25" s="431"/>
      <c r="M25" s="21"/>
      <c r="N25" s="11"/>
      <c r="O25" s="11"/>
      <c r="P25" s="11"/>
      <c r="Q25" s="11"/>
      <c r="R25" s="11"/>
      <c r="S25" s="11"/>
      <c r="T25" s="11"/>
    </row>
    <row r="26" spans="1:20" s="19" customFormat="1" ht="20.100000000000001" customHeight="1">
      <c r="A26" s="19" t="s">
        <v>1612</v>
      </c>
      <c r="B26" s="898"/>
      <c r="C26" s="898"/>
      <c r="D26" s="11"/>
      <c r="E26" s="11"/>
      <c r="F26" s="11"/>
      <c r="G26" s="11"/>
      <c r="H26" s="11"/>
      <c r="I26" s="11"/>
      <c r="J26" s="11"/>
      <c r="K26" s="11"/>
      <c r="L26" s="431"/>
      <c r="M26" s="21"/>
      <c r="N26" s="11"/>
      <c r="O26" s="11"/>
      <c r="P26" s="11"/>
      <c r="Q26" s="11"/>
      <c r="R26" s="11"/>
      <c r="S26" s="11"/>
      <c r="T26" s="11"/>
    </row>
    <row r="27" spans="1:20" s="19" customFormat="1" ht="20.100000000000001" customHeight="1">
      <c r="A27" s="875" t="s">
        <v>1611</v>
      </c>
      <c r="B27" s="898"/>
      <c r="C27" s="898"/>
      <c r="D27" s="11"/>
      <c r="E27" s="11"/>
      <c r="F27" s="11"/>
      <c r="G27" s="11"/>
      <c r="H27" s="11"/>
      <c r="I27" s="11"/>
      <c r="J27" s="11"/>
      <c r="K27" s="11"/>
      <c r="L27" s="431"/>
      <c r="M27" s="21"/>
      <c r="N27" s="11"/>
      <c r="O27" s="11"/>
      <c r="P27" s="11"/>
      <c r="Q27" s="11"/>
      <c r="R27" s="11"/>
      <c r="S27" s="11"/>
      <c r="T27" s="11"/>
    </row>
    <row r="28" spans="1:20" ht="20.100000000000001" customHeight="1">
      <c r="A28" s="875" t="s">
        <v>1610</v>
      </c>
      <c r="L28" s="21"/>
    </row>
    <row r="30" spans="1:20">
      <c r="L30" s="529"/>
    </row>
    <row r="31" spans="1:20">
      <c r="D31" s="333"/>
      <c r="E31" s="333"/>
      <c r="F31" s="333"/>
      <c r="G31" s="333"/>
      <c r="H31" s="333"/>
      <c r="I31" s="333"/>
      <c r="J31" s="333"/>
      <c r="K31" s="333"/>
      <c r="L31" s="529"/>
      <c r="M31" s="333"/>
      <c r="N31" s="333"/>
      <c r="O31" s="333"/>
      <c r="P31" s="333"/>
    </row>
    <row r="32" spans="1:20">
      <c r="L32" s="529"/>
    </row>
    <row r="33" spans="12:12">
      <c r="L33" s="529"/>
    </row>
    <row r="34" spans="12:12">
      <c r="L34" s="529"/>
    </row>
    <row r="35" spans="12:12">
      <c r="L35" s="529"/>
    </row>
    <row r="36" spans="12:12">
      <c r="L36" s="529"/>
    </row>
    <row r="37" spans="12:12">
      <c r="L37" s="529"/>
    </row>
    <row r="38" spans="12:12">
      <c r="L38" s="529"/>
    </row>
    <row r="39" spans="12:12">
      <c r="L39" s="529"/>
    </row>
    <row r="40" spans="12:12">
      <c r="L40" s="529"/>
    </row>
    <row r="41" spans="12:12">
      <c r="L41" s="529"/>
    </row>
    <row r="42" spans="12:12">
      <c r="L42" s="529"/>
    </row>
    <row r="43" spans="12:12">
      <c r="L43" s="529"/>
    </row>
  </sheetData>
  <mergeCells count="14">
    <mergeCell ref="A1:P1"/>
    <mergeCell ref="A12:B12"/>
    <mergeCell ref="A21:B21"/>
    <mergeCell ref="D3:D4"/>
    <mergeCell ref="M3:P3"/>
    <mergeCell ref="A3:C4"/>
    <mergeCell ref="A6:C6"/>
    <mergeCell ref="A7:C7"/>
    <mergeCell ref="A8:C8"/>
    <mergeCell ref="A9:C9"/>
    <mergeCell ref="A10:C10"/>
    <mergeCell ref="E3:L3"/>
    <mergeCell ref="L6:L8"/>
    <mergeCell ref="A2:C2"/>
  </mergeCells>
  <phoneticPr fontId="6"/>
  <printOptions horizontalCentered="1"/>
  <pageMargins left="0.7" right="0.7" top="0.75" bottom="0.75" header="0.3" footer="0.3"/>
  <pageSetup paperSize="9" scale="81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view="pageBreakPreview" zoomScaleNormal="100" zoomScaleSheetLayoutView="100" workbookViewId="0">
      <selection sqref="A1:N1"/>
    </sheetView>
  </sheetViews>
  <sheetFormatPr defaultRowHeight="13.5"/>
  <cols>
    <col min="1" max="1" width="4.625" style="719" customWidth="1"/>
    <col min="2" max="2" width="4.5" style="719" customWidth="1"/>
    <col min="3" max="3" width="5.125" style="719" customWidth="1"/>
    <col min="4" max="4" width="12" style="719" bestFit="1" customWidth="1"/>
    <col min="5" max="5" width="10.75" style="719" bestFit="1" customWidth="1"/>
    <col min="6" max="7" width="9.625" style="719" bestFit="1" customWidth="1"/>
    <col min="8" max="8" width="10.75" style="719" bestFit="1" customWidth="1"/>
    <col min="9" max="9" width="9.625" style="719" bestFit="1" customWidth="1"/>
    <col min="10" max="10" width="9.25" style="719" bestFit="1" customWidth="1"/>
    <col min="11" max="13" width="10.75" style="719" bestFit="1" customWidth="1"/>
    <col min="14" max="14" width="9.625" style="719" bestFit="1" customWidth="1"/>
    <col min="15" max="17" width="5.875" style="719" customWidth="1"/>
    <col min="18" max="16384" width="9" style="719"/>
  </cols>
  <sheetData>
    <row r="1" spans="1:14" ht="27" customHeight="1">
      <c r="A1" s="1559" t="s">
        <v>1737</v>
      </c>
      <c r="B1" s="1559"/>
      <c r="C1" s="1559"/>
      <c r="D1" s="1559"/>
      <c r="E1" s="1559"/>
      <c r="F1" s="1559"/>
      <c r="G1" s="1559"/>
      <c r="H1" s="1559"/>
      <c r="I1" s="1559"/>
      <c r="J1" s="1559"/>
      <c r="K1" s="1559"/>
      <c r="L1" s="1559"/>
      <c r="M1" s="1559"/>
      <c r="N1" s="1559"/>
    </row>
    <row r="2" spans="1:14" ht="20.100000000000001" customHeight="1" thickBot="1">
      <c r="A2" s="1558" t="s">
        <v>1269</v>
      </c>
      <c r="B2" s="1558"/>
      <c r="C2" s="1558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</row>
    <row r="3" spans="1:14" ht="20.100000000000001" customHeight="1">
      <c r="A3" s="1562" t="s">
        <v>1694</v>
      </c>
      <c r="B3" s="1386"/>
      <c r="C3" s="1386"/>
      <c r="D3" s="1385" t="s">
        <v>1736</v>
      </c>
      <c r="E3" s="1386" t="s">
        <v>1735</v>
      </c>
      <c r="F3" s="1386"/>
      <c r="G3" s="1386"/>
      <c r="H3" s="1386"/>
      <c r="I3" s="1386"/>
      <c r="J3" s="1386"/>
      <c r="K3" s="1386"/>
      <c r="L3" s="1385" t="s">
        <v>1734</v>
      </c>
      <c r="M3" s="1385"/>
      <c r="N3" s="1561"/>
    </row>
    <row r="4" spans="1:14" ht="36.75" customHeight="1">
      <c r="A4" s="1563"/>
      <c r="B4" s="1564"/>
      <c r="C4" s="1564"/>
      <c r="D4" s="1560"/>
      <c r="E4" s="740" t="s">
        <v>1232</v>
      </c>
      <c r="F4" s="740" t="s">
        <v>1733</v>
      </c>
      <c r="G4" s="740" t="s">
        <v>1732</v>
      </c>
      <c r="H4" s="740" t="s">
        <v>1731</v>
      </c>
      <c r="I4" s="740" t="s">
        <v>1233</v>
      </c>
      <c r="J4" s="741" t="s">
        <v>1730</v>
      </c>
      <c r="K4" s="740" t="s">
        <v>1729</v>
      </c>
      <c r="L4" s="740" t="s">
        <v>1232</v>
      </c>
      <c r="M4" s="740" t="s">
        <v>1697</v>
      </c>
      <c r="N4" s="739" t="s">
        <v>1728</v>
      </c>
    </row>
    <row r="5" spans="1:14" ht="20.100000000000001" customHeight="1">
      <c r="A5" s="1565" t="s">
        <v>1229</v>
      </c>
      <c r="B5" s="1565"/>
      <c r="C5" s="1566"/>
      <c r="D5" s="738">
        <v>124847</v>
      </c>
      <c r="E5" s="738">
        <v>53731</v>
      </c>
      <c r="F5" s="738">
        <v>4538</v>
      </c>
      <c r="G5" s="738">
        <v>1643</v>
      </c>
      <c r="H5" s="738">
        <v>16326</v>
      </c>
      <c r="I5" s="738">
        <v>1404</v>
      </c>
      <c r="J5" s="738">
        <v>102</v>
      </c>
      <c r="K5" s="738">
        <v>29718</v>
      </c>
      <c r="L5" s="738">
        <v>71116</v>
      </c>
      <c r="M5" s="738">
        <v>63612</v>
      </c>
      <c r="N5" s="738">
        <v>7504</v>
      </c>
    </row>
    <row r="6" spans="1:14" ht="20.100000000000001" customHeight="1">
      <c r="A6" s="1567" t="s">
        <v>50</v>
      </c>
      <c r="B6" s="1567"/>
      <c r="C6" s="1568"/>
      <c r="D6" s="738">
        <v>65074</v>
      </c>
      <c r="E6" s="738">
        <v>36479</v>
      </c>
      <c r="F6" s="738">
        <v>3619</v>
      </c>
      <c r="G6" s="738">
        <v>1462</v>
      </c>
      <c r="H6" s="738">
        <v>12325</v>
      </c>
      <c r="I6" s="738">
        <v>1089</v>
      </c>
      <c r="J6" s="738">
        <v>184</v>
      </c>
      <c r="K6" s="738">
        <v>17800</v>
      </c>
      <c r="L6" s="738">
        <v>28595</v>
      </c>
      <c r="M6" s="738">
        <v>23786</v>
      </c>
      <c r="N6" s="738">
        <v>4809</v>
      </c>
    </row>
    <row r="7" spans="1:14" s="736" customFormat="1" ht="20.100000000000001" customHeight="1">
      <c r="A7" s="1567" t="s">
        <v>49</v>
      </c>
      <c r="B7" s="1567"/>
      <c r="C7" s="1568"/>
      <c r="D7" s="738">
        <v>70860</v>
      </c>
      <c r="E7" s="738">
        <v>38617</v>
      </c>
      <c r="F7" s="738">
        <v>4177</v>
      </c>
      <c r="G7" s="738">
        <v>1683</v>
      </c>
      <c r="H7" s="738">
        <v>12209</v>
      </c>
      <c r="I7" s="738">
        <v>1304</v>
      </c>
      <c r="J7" s="738">
        <v>138</v>
      </c>
      <c r="K7" s="738">
        <v>19106</v>
      </c>
      <c r="L7" s="738">
        <v>32243</v>
      </c>
      <c r="M7" s="738">
        <v>26776</v>
      </c>
      <c r="N7" s="738">
        <v>5467</v>
      </c>
    </row>
    <row r="8" spans="1:14" s="736" customFormat="1" ht="20.100000000000001" customHeight="1">
      <c r="A8" s="1567" t="s">
        <v>1228</v>
      </c>
      <c r="B8" s="1567"/>
      <c r="C8" s="1568"/>
      <c r="D8" s="738">
        <v>77421</v>
      </c>
      <c r="E8" s="738">
        <v>35106</v>
      </c>
      <c r="F8" s="738">
        <v>3357</v>
      </c>
      <c r="G8" s="738">
        <v>1329</v>
      </c>
      <c r="H8" s="738">
        <v>10363</v>
      </c>
      <c r="I8" s="738">
        <v>1309</v>
      </c>
      <c r="J8" s="738">
        <v>212</v>
      </c>
      <c r="K8" s="738">
        <v>18536</v>
      </c>
      <c r="L8" s="738">
        <v>42315</v>
      </c>
      <c r="M8" s="738">
        <v>35844</v>
      </c>
      <c r="N8" s="738">
        <v>6471</v>
      </c>
    </row>
    <row r="9" spans="1:14" s="736" customFormat="1" ht="20.100000000000001" customHeight="1">
      <c r="A9" s="1569" t="s">
        <v>56</v>
      </c>
      <c r="B9" s="1569"/>
      <c r="C9" s="1570"/>
      <c r="D9" s="737">
        <v>92650</v>
      </c>
      <c r="E9" s="737">
        <v>39630</v>
      </c>
      <c r="F9" s="737">
        <v>3171</v>
      </c>
      <c r="G9" s="737">
        <v>990</v>
      </c>
      <c r="H9" s="737">
        <v>12482</v>
      </c>
      <c r="I9" s="737">
        <v>1200</v>
      </c>
      <c r="J9" s="737">
        <v>225</v>
      </c>
      <c r="K9" s="737">
        <v>21562</v>
      </c>
      <c r="L9" s="737">
        <v>53020</v>
      </c>
      <c r="M9" s="737">
        <v>46164</v>
      </c>
      <c r="N9" s="737">
        <v>6856</v>
      </c>
    </row>
    <row r="10" spans="1:14" ht="14.25" customHeight="1">
      <c r="B10" s="735"/>
      <c r="C10" s="735"/>
      <c r="D10" s="734"/>
      <c r="E10" s="733"/>
      <c r="F10" s="733"/>
      <c r="G10" s="733"/>
      <c r="H10" s="733"/>
      <c r="I10" s="733"/>
      <c r="J10" s="733"/>
      <c r="K10" s="733"/>
      <c r="L10" s="733"/>
      <c r="M10" s="733"/>
      <c r="N10" s="733"/>
    </row>
    <row r="11" spans="1:14" ht="20.100000000000001" customHeight="1">
      <c r="A11" s="1558" t="s">
        <v>1227</v>
      </c>
      <c r="B11" s="1558"/>
      <c r="C11" s="730" t="s">
        <v>57</v>
      </c>
      <c r="D11" s="729">
        <v>6422</v>
      </c>
      <c r="E11" s="728">
        <v>3015</v>
      </c>
      <c r="F11" s="726">
        <v>322</v>
      </c>
      <c r="G11" s="726">
        <v>70</v>
      </c>
      <c r="H11" s="726">
        <v>907</v>
      </c>
      <c r="I11" s="726">
        <v>94</v>
      </c>
      <c r="J11" s="727">
        <v>5</v>
      </c>
      <c r="K11" s="726">
        <v>1617</v>
      </c>
      <c r="L11" s="726">
        <v>3407</v>
      </c>
      <c r="M11" s="727">
        <v>2930</v>
      </c>
      <c r="N11" s="726">
        <v>477</v>
      </c>
    </row>
    <row r="12" spans="1:14" ht="20.100000000000001" customHeight="1">
      <c r="C12" s="730" t="s">
        <v>56</v>
      </c>
      <c r="D12" s="729">
        <v>6904</v>
      </c>
      <c r="E12" s="728">
        <v>2976</v>
      </c>
      <c r="F12" s="726">
        <v>192</v>
      </c>
      <c r="G12" s="726">
        <v>67</v>
      </c>
      <c r="H12" s="726">
        <v>1002</v>
      </c>
      <c r="I12" s="726">
        <v>82</v>
      </c>
      <c r="J12" s="726">
        <v>23</v>
      </c>
      <c r="K12" s="727">
        <v>1610</v>
      </c>
      <c r="L12" s="727">
        <v>3928</v>
      </c>
      <c r="M12" s="727">
        <v>3318</v>
      </c>
      <c r="N12" s="727">
        <v>610</v>
      </c>
    </row>
    <row r="13" spans="1:14" ht="20.100000000000001" customHeight="1">
      <c r="C13" s="730" t="s">
        <v>55</v>
      </c>
      <c r="D13" s="729">
        <v>8407</v>
      </c>
      <c r="E13" s="732">
        <v>3136</v>
      </c>
      <c r="F13" s="726">
        <v>244</v>
      </c>
      <c r="G13" s="726">
        <v>53</v>
      </c>
      <c r="H13" s="726">
        <v>1068</v>
      </c>
      <c r="I13" s="726">
        <v>86</v>
      </c>
      <c r="J13" s="731">
        <v>26</v>
      </c>
      <c r="K13" s="726">
        <v>1659</v>
      </c>
      <c r="L13" s="726">
        <v>5271</v>
      </c>
      <c r="M13" s="726">
        <v>4579</v>
      </c>
      <c r="N13" s="727">
        <v>692</v>
      </c>
    </row>
    <row r="14" spans="1:14" ht="20.100000000000001" customHeight="1">
      <c r="C14" s="730" t="s">
        <v>54</v>
      </c>
      <c r="D14" s="729">
        <v>5792</v>
      </c>
      <c r="E14" s="728">
        <v>3333</v>
      </c>
      <c r="F14" s="726">
        <v>349</v>
      </c>
      <c r="G14" s="726">
        <v>93</v>
      </c>
      <c r="H14" s="726">
        <v>1181</v>
      </c>
      <c r="I14" s="726">
        <v>56</v>
      </c>
      <c r="J14" s="727">
        <v>8</v>
      </c>
      <c r="K14" s="726">
        <v>1646</v>
      </c>
      <c r="L14" s="726">
        <v>2459</v>
      </c>
      <c r="M14" s="726">
        <v>1853</v>
      </c>
      <c r="N14" s="726">
        <v>606</v>
      </c>
    </row>
    <row r="15" spans="1:14" ht="20.100000000000001" customHeight="1">
      <c r="C15" s="730" t="s">
        <v>53</v>
      </c>
      <c r="D15" s="729">
        <v>8767</v>
      </c>
      <c r="E15" s="728">
        <v>2256</v>
      </c>
      <c r="F15" s="726">
        <v>182</v>
      </c>
      <c r="G15" s="726">
        <v>64</v>
      </c>
      <c r="H15" s="726">
        <v>786</v>
      </c>
      <c r="I15" s="726">
        <v>31</v>
      </c>
      <c r="J15" s="727">
        <v>8</v>
      </c>
      <c r="K15" s="726">
        <v>1185</v>
      </c>
      <c r="L15" s="726">
        <v>6511</v>
      </c>
      <c r="M15" s="726">
        <v>6012</v>
      </c>
      <c r="N15" s="726">
        <v>499</v>
      </c>
    </row>
    <row r="16" spans="1:14" ht="20.100000000000001" customHeight="1">
      <c r="C16" s="730" t="s">
        <v>52</v>
      </c>
      <c r="D16" s="729">
        <v>6793</v>
      </c>
      <c r="E16" s="728">
        <v>2755</v>
      </c>
      <c r="F16" s="726">
        <v>172</v>
      </c>
      <c r="G16" s="726">
        <v>55</v>
      </c>
      <c r="H16" s="726">
        <v>900</v>
      </c>
      <c r="I16" s="726">
        <v>75</v>
      </c>
      <c r="J16" s="727">
        <v>30</v>
      </c>
      <c r="K16" s="726">
        <v>1523</v>
      </c>
      <c r="L16" s="726">
        <v>4038</v>
      </c>
      <c r="M16" s="726">
        <v>3273</v>
      </c>
      <c r="N16" s="726">
        <v>765</v>
      </c>
    </row>
    <row r="17" spans="1:19" ht="20.100000000000001" customHeight="1">
      <c r="C17" s="730">
        <v>10</v>
      </c>
      <c r="D17" s="729">
        <v>8060</v>
      </c>
      <c r="E17" s="728">
        <v>2969</v>
      </c>
      <c r="F17" s="726">
        <v>231</v>
      </c>
      <c r="G17" s="726">
        <v>47</v>
      </c>
      <c r="H17" s="726">
        <v>1033</v>
      </c>
      <c r="I17" s="726">
        <v>90</v>
      </c>
      <c r="J17" s="726">
        <v>6</v>
      </c>
      <c r="K17" s="726">
        <v>1562</v>
      </c>
      <c r="L17" s="726">
        <v>5091</v>
      </c>
      <c r="M17" s="726">
        <v>4475</v>
      </c>
      <c r="N17" s="726">
        <v>616</v>
      </c>
    </row>
    <row r="18" spans="1:19" ht="20.100000000000001" customHeight="1">
      <c r="C18" s="730">
        <v>11</v>
      </c>
      <c r="D18" s="729">
        <v>7551</v>
      </c>
      <c r="E18" s="728">
        <v>3092</v>
      </c>
      <c r="F18" s="726">
        <v>200</v>
      </c>
      <c r="G18" s="726">
        <v>73</v>
      </c>
      <c r="H18" s="726">
        <v>983</v>
      </c>
      <c r="I18" s="726">
        <v>114</v>
      </c>
      <c r="J18" s="727">
        <v>24</v>
      </c>
      <c r="K18" s="726">
        <v>1698</v>
      </c>
      <c r="L18" s="726">
        <v>4459</v>
      </c>
      <c r="M18" s="726">
        <v>3791</v>
      </c>
      <c r="N18" s="726">
        <v>668</v>
      </c>
    </row>
    <row r="19" spans="1:19" ht="20.100000000000001" customHeight="1">
      <c r="C19" s="730">
        <v>12</v>
      </c>
      <c r="D19" s="729">
        <v>7491</v>
      </c>
      <c r="E19" s="728">
        <v>3397</v>
      </c>
      <c r="F19" s="726">
        <v>249</v>
      </c>
      <c r="G19" s="726">
        <v>96</v>
      </c>
      <c r="H19" s="726">
        <v>954</v>
      </c>
      <c r="I19" s="726">
        <v>102</v>
      </c>
      <c r="J19" s="731">
        <v>29</v>
      </c>
      <c r="K19" s="726">
        <v>1967</v>
      </c>
      <c r="L19" s="726">
        <v>4094</v>
      </c>
      <c r="M19" s="726">
        <v>3631</v>
      </c>
      <c r="N19" s="726">
        <v>463</v>
      </c>
    </row>
    <row r="20" spans="1:19" ht="20.100000000000001" customHeight="1">
      <c r="A20" s="1558" t="s">
        <v>1226</v>
      </c>
      <c r="B20" s="1558"/>
      <c r="C20" s="730" t="s">
        <v>51</v>
      </c>
      <c r="D20" s="729">
        <v>8247</v>
      </c>
      <c r="E20" s="728">
        <v>3699</v>
      </c>
      <c r="F20" s="726">
        <v>177</v>
      </c>
      <c r="G20" s="726">
        <v>94</v>
      </c>
      <c r="H20" s="726">
        <v>1103</v>
      </c>
      <c r="I20" s="726">
        <v>137</v>
      </c>
      <c r="J20" s="731">
        <v>20</v>
      </c>
      <c r="K20" s="726">
        <v>2168</v>
      </c>
      <c r="L20" s="726">
        <v>4548</v>
      </c>
      <c r="M20" s="726">
        <v>4033</v>
      </c>
      <c r="N20" s="726">
        <v>515</v>
      </c>
    </row>
    <row r="21" spans="1:19" ht="20.100000000000001" customHeight="1">
      <c r="C21" s="730" t="s">
        <v>50</v>
      </c>
      <c r="D21" s="729">
        <v>9344</v>
      </c>
      <c r="E21" s="728">
        <v>4073</v>
      </c>
      <c r="F21" s="726">
        <v>238</v>
      </c>
      <c r="G21" s="726">
        <v>96</v>
      </c>
      <c r="H21" s="726">
        <v>1164</v>
      </c>
      <c r="I21" s="726">
        <v>151</v>
      </c>
      <c r="J21" s="727">
        <v>16</v>
      </c>
      <c r="K21" s="726">
        <v>2408</v>
      </c>
      <c r="L21" s="726">
        <v>5271</v>
      </c>
      <c r="M21" s="726">
        <v>4774</v>
      </c>
      <c r="N21" s="726">
        <v>497</v>
      </c>
    </row>
    <row r="22" spans="1:19" ht="20.100000000000001" customHeight="1" thickBot="1">
      <c r="A22" s="725"/>
      <c r="B22" s="725"/>
      <c r="C22" s="724" t="s">
        <v>49</v>
      </c>
      <c r="D22" s="723">
        <v>8872</v>
      </c>
      <c r="E22" s="721">
        <v>4929</v>
      </c>
      <c r="F22" s="721">
        <v>615</v>
      </c>
      <c r="G22" s="721">
        <v>182</v>
      </c>
      <c r="H22" s="721">
        <v>1401</v>
      </c>
      <c r="I22" s="721">
        <v>182</v>
      </c>
      <c r="J22" s="722">
        <v>30</v>
      </c>
      <c r="K22" s="721">
        <v>2519</v>
      </c>
      <c r="L22" s="721">
        <v>3943</v>
      </c>
      <c r="M22" s="721">
        <v>3495</v>
      </c>
      <c r="N22" s="721">
        <v>448</v>
      </c>
    </row>
    <row r="23" spans="1:19" ht="9.9499999999999993" customHeight="1">
      <c r="D23" s="720"/>
      <c r="E23" s="720"/>
      <c r="F23" s="720"/>
      <c r="G23" s="720"/>
      <c r="H23" s="720"/>
      <c r="I23" s="720"/>
      <c r="J23" s="720"/>
      <c r="K23" s="720"/>
      <c r="L23" s="720"/>
      <c r="M23" s="720"/>
      <c r="N23" s="720"/>
    </row>
    <row r="24" spans="1:19" s="193" customFormat="1" ht="20.100000000000001" customHeight="1">
      <c r="A24" s="193" t="s">
        <v>1727</v>
      </c>
      <c r="B24" s="196"/>
      <c r="C24" s="196"/>
      <c r="D24" s="194"/>
      <c r="E24" s="194"/>
      <c r="F24" s="194"/>
      <c r="G24" s="194"/>
      <c r="H24" s="194"/>
      <c r="I24" s="194"/>
      <c r="J24" s="194"/>
      <c r="K24" s="194"/>
      <c r="L24" s="195"/>
      <c r="M24" s="194"/>
      <c r="N24" s="194"/>
      <c r="O24" s="194"/>
      <c r="P24" s="194"/>
      <c r="Q24" s="194"/>
      <c r="R24" s="194"/>
      <c r="S24" s="194"/>
    </row>
    <row r="25" spans="1:19" ht="20.100000000000001" customHeight="1">
      <c r="A25" s="719" t="s">
        <v>1726</v>
      </c>
    </row>
  </sheetData>
  <mergeCells count="13">
    <mergeCell ref="A2:C2"/>
    <mergeCell ref="A1:N1"/>
    <mergeCell ref="A11:B11"/>
    <mergeCell ref="A20:B20"/>
    <mergeCell ref="D3:D4"/>
    <mergeCell ref="E3:K3"/>
    <mergeCell ref="L3:N3"/>
    <mergeCell ref="A3:C4"/>
    <mergeCell ref="A5:C5"/>
    <mergeCell ref="A6:C6"/>
    <mergeCell ref="A7:C7"/>
    <mergeCell ref="A8:C8"/>
    <mergeCell ref="A9:C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Normal="70" zoomScaleSheetLayoutView="100" workbookViewId="0">
      <selection sqref="A1:XFD1048576"/>
    </sheetView>
  </sheetViews>
  <sheetFormatPr defaultRowHeight="13.5"/>
  <cols>
    <col min="1" max="1" width="4.625" style="19" customWidth="1"/>
    <col min="2" max="2" width="4" style="19" bestFit="1" customWidth="1"/>
    <col min="3" max="3" width="5.75" style="19" customWidth="1"/>
    <col min="4" max="4" width="10.75" style="19" customWidth="1"/>
    <col min="5" max="14" width="10.375" style="19" customWidth="1"/>
    <col min="15" max="18" width="4.625" style="19" customWidth="1"/>
    <col min="19" max="16384" width="9" style="19"/>
  </cols>
  <sheetData>
    <row r="1" spans="1:14" ht="27" customHeight="1">
      <c r="A1" s="1571" t="s">
        <v>1725</v>
      </c>
      <c r="B1" s="1571"/>
      <c r="C1" s="1571"/>
      <c r="D1" s="1571"/>
      <c r="E1" s="1571"/>
      <c r="F1" s="1571"/>
      <c r="G1" s="1571"/>
      <c r="H1" s="1571"/>
      <c r="I1" s="1571"/>
      <c r="J1" s="1571"/>
      <c r="K1" s="1571"/>
      <c r="L1" s="1571"/>
      <c r="M1" s="1571"/>
      <c r="N1" s="1571"/>
    </row>
    <row r="2" spans="1:14" ht="20.100000000000001" customHeight="1" thickBot="1">
      <c r="A2" s="1572" t="s">
        <v>1296</v>
      </c>
      <c r="B2" s="1572"/>
      <c r="C2" s="1572"/>
      <c r="D2" s="897"/>
      <c r="E2" s="897"/>
      <c r="F2" s="897"/>
      <c r="G2" s="897"/>
      <c r="H2" s="897"/>
      <c r="I2" s="897"/>
      <c r="J2" s="897"/>
      <c r="K2" s="897"/>
      <c r="L2" s="897"/>
      <c r="M2" s="897"/>
      <c r="N2" s="897"/>
    </row>
    <row r="3" spans="1:14" ht="20.100000000000001" customHeight="1">
      <c r="A3" s="1425" t="s">
        <v>2</v>
      </c>
      <c r="B3" s="1426"/>
      <c r="C3" s="1426"/>
      <c r="D3" s="1426" t="s">
        <v>1572</v>
      </c>
      <c r="E3" s="1426" t="s">
        <v>1724</v>
      </c>
      <c r="F3" s="1426"/>
      <c r="G3" s="1426"/>
      <c r="H3" s="1426"/>
      <c r="I3" s="1426"/>
      <c r="J3" s="1426"/>
      <c r="K3" s="1426"/>
      <c r="L3" s="1426" t="s">
        <v>1723</v>
      </c>
      <c r="M3" s="1426"/>
      <c r="N3" s="1445"/>
    </row>
    <row r="4" spans="1:14" ht="36.75" customHeight="1">
      <c r="A4" s="1443"/>
      <c r="B4" s="1444"/>
      <c r="C4" s="1444"/>
      <c r="D4" s="1444"/>
      <c r="E4" s="716" t="s">
        <v>1716</v>
      </c>
      <c r="F4" s="716" t="s">
        <v>1722</v>
      </c>
      <c r="G4" s="716" t="s">
        <v>1721</v>
      </c>
      <c r="H4" s="716" t="s">
        <v>1720</v>
      </c>
      <c r="I4" s="716" t="s">
        <v>1719</v>
      </c>
      <c r="J4" s="1041" t="s">
        <v>1718</v>
      </c>
      <c r="K4" s="716" t="s">
        <v>1717</v>
      </c>
      <c r="L4" s="716" t="s">
        <v>1716</v>
      </c>
      <c r="M4" s="716" t="s">
        <v>1715</v>
      </c>
      <c r="N4" s="715" t="s">
        <v>1714</v>
      </c>
    </row>
    <row r="5" spans="1:14" ht="20.100000000000001" customHeight="1">
      <c r="A5" s="1573" t="s">
        <v>11</v>
      </c>
      <c r="B5" s="1573"/>
      <c r="C5" s="1427"/>
      <c r="D5" s="455">
        <v>19762</v>
      </c>
      <c r="E5" s="177">
        <v>6266</v>
      </c>
      <c r="F5" s="177">
        <v>2498</v>
      </c>
      <c r="G5" s="177">
        <v>763</v>
      </c>
      <c r="H5" s="177">
        <v>2111</v>
      </c>
      <c r="I5" s="177">
        <v>53</v>
      </c>
      <c r="J5" s="1100">
        <v>32</v>
      </c>
      <c r="K5" s="177">
        <v>809</v>
      </c>
      <c r="L5" s="177">
        <v>13496</v>
      </c>
      <c r="M5" s="177">
        <v>11800</v>
      </c>
      <c r="N5" s="177">
        <v>1696</v>
      </c>
    </row>
    <row r="6" spans="1:14" ht="20.100000000000001" customHeight="1">
      <c r="A6" s="1574" t="s">
        <v>12</v>
      </c>
      <c r="B6" s="1574"/>
      <c r="C6" s="1429"/>
      <c r="D6" s="455">
        <v>13211</v>
      </c>
      <c r="E6" s="177">
        <v>4706</v>
      </c>
      <c r="F6" s="177">
        <v>1980</v>
      </c>
      <c r="G6" s="177">
        <v>548</v>
      </c>
      <c r="H6" s="177">
        <v>1682</v>
      </c>
      <c r="I6" s="177">
        <v>164</v>
      </c>
      <c r="J6" s="1100">
        <v>4</v>
      </c>
      <c r="K6" s="177">
        <v>328</v>
      </c>
      <c r="L6" s="177">
        <v>8505</v>
      </c>
      <c r="M6" s="177">
        <v>7577</v>
      </c>
      <c r="N6" s="177">
        <v>928</v>
      </c>
    </row>
    <row r="7" spans="1:14" s="1259" customFormat="1" ht="20.100000000000001" customHeight="1">
      <c r="A7" s="1574" t="s">
        <v>13</v>
      </c>
      <c r="B7" s="1574"/>
      <c r="C7" s="1429"/>
      <c r="D7" s="455">
        <v>16354</v>
      </c>
      <c r="E7" s="177">
        <v>5147</v>
      </c>
      <c r="F7" s="177">
        <v>2393</v>
      </c>
      <c r="G7" s="177">
        <v>599</v>
      </c>
      <c r="H7" s="177">
        <v>1812</v>
      </c>
      <c r="I7" s="177">
        <v>23</v>
      </c>
      <c r="J7" s="1100">
        <v>43</v>
      </c>
      <c r="K7" s="177">
        <v>277</v>
      </c>
      <c r="L7" s="177">
        <v>11207</v>
      </c>
      <c r="M7" s="177">
        <v>10158</v>
      </c>
      <c r="N7" s="177">
        <v>1049</v>
      </c>
    </row>
    <row r="8" spans="1:14" s="1259" customFormat="1" ht="20.100000000000001" customHeight="1">
      <c r="A8" s="1574" t="s">
        <v>14</v>
      </c>
      <c r="B8" s="1574"/>
      <c r="C8" s="1429"/>
      <c r="D8" s="134">
        <v>15977</v>
      </c>
      <c r="E8" s="134">
        <v>4482</v>
      </c>
      <c r="F8" s="134">
        <v>1658</v>
      </c>
      <c r="G8" s="134">
        <v>609</v>
      </c>
      <c r="H8" s="134">
        <v>2025</v>
      </c>
      <c r="I8" s="134">
        <v>24</v>
      </c>
      <c r="J8" s="1006">
        <v>24</v>
      </c>
      <c r="K8" s="134">
        <v>142</v>
      </c>
      <c r="L8" s="134">
        <v>11495</v>
      </c>
      <c r="M8" s="134">
        <v>10220</v>
      </c>
      <c r="N8" s="134">
        <v>1275</v>
      </c>
    </row>
    <row r="9" spans="1:14" s="1259" customFormat="1" ht="20.100000000000001" customHeight="1">
      <c r="A9" s="1575" t="s">
        <v>15</v>
      </c>
      <c r="B9" s="1575"/>
      <c r="C9" s="1422"/>
      <c r="D9" s="1264">
        <v>15271</v>
      </c>
      <c r="E9" s="1265">
        <v>4448</v>
      </c>
      <c r="F9" s="1265">
        <v>1948</v>
      </c>
      <c r="G9" s="1265">
        <v>255</v>
      </c>
      <c r="H9" s="1265">
        <v>1827</v>
      </c>
      <c r="I9" s="1265">
        <v>53</v>
      </c>
      <c r="J9" s="1265">
        <v>2</v>
      </c>
      <c r="K9" s="1265">
        <v>363</v>
      </c>
      <c r="L9" s="1265">
        <v>10823</v>
      </c>
      <c r="M9" s="1265">
        <v>10689</v>
      </c>
      <c r="N9" s="1265">
        <v>134</v>
      </c>
    </row>
    <row r="10" spans="1:14" ht="13.5" customHeight="1">
      <c r="B10" s="898"/>
      <c r="C10" s="898"/>
      <c r="D10" s="455"/>
      <c r="E10" s="177"/>
      <c r="F10" s="177"/>
      <c r="G10" s="177"/>
      <c r="H10" s="177"/>
      <c r="I10" s="177"/>
      <c r="J10" s="177"/>
      <c r="K10" s="177"/>
      <c r="L10" s="177"/>
      <c r="M10" s="177"/>
      <c r="N10" s="177"/>
    </row>
    <row r="11" spans="1:14" ht="20.100000000000001" customHeight="1">
      <c r="A11" s="1573" t="s">
        <v>16</v>
      </c>
      <c r="B11" s="1573"/>
      <c r="C11" s="991" t="s">
        <v>1294</v>
      </c>
      <c r="D11" s="714">
        <v>1280</v>
      </c>
      <c r="E11" s="713">
        <v>459</v>
      </c>
      <c r="F11" s="713">
        <v>216</v>
      </c>
      <c r="G11" s="713">
        <v>27</v>
      </c>
      <c r="H11" s="713">
        <v>195</v>
      </c>
      <c r="I11" s="713">
        <v>0</v>
      </c>
      <c r="J11" s="713">
        <v>0</v>
      </c>
      <c r="K11" s="713">
        <v>21</v>
      </c>
      <c r="L11" s="713">
        <v>821</v>
      </c>
      <c r="M11" s="713">
        <v>804</v>
      </c>
      <c r="N11" s="713">
        <v>17</v>
      </c>
    </row>
    <row r="12" spans="1:14" ht="20.100000000000001" customHeight="1">
      <c r="C12" s="991" t="s">
        <v>15</v>
      </c>
      <c r="D12" s="455">
        <v>1407</v>
      </c>
      <c r="E12" s="710">
        <v>454</v>
      </c>
      <c r="F12" s="710">
        <v>190</v>
      </c>
      <c r="G12" s="710">
        <v>11</v>
      </c>
      <c r="H12" s="710">
        <v>218</v>
      </c>
      <c r="I12" s="710">
        <v>0</v>
      </c>
      <c r="J12" s="713">
        <v>0</v>
      </c>
      <c r="K12" s="713">
        <v>35</v>
      </c>
      <c r="L12" s="713">
        <v>953</v>
      </c>
      <c r="M12" s="713">
        <v>934</v>
      </c>
      <c r="N12" s="713">
        <v>19</v>
      </c>
    </row>
    <row r="13" spans="1:14" ht="20.100000000000001" customHeight="1">
      <c r="C13" s="991" t="s">
        <v>18</v>
      </c>
      <c r="D13" s="455">
        <v>1096</v>
      </c>
      <c r="E13" s="710">
        <v>301</v>
      </c>
      <c r="F13" s="710">
        <v>126</v>
      </c>
      <c r="G13" s="710">
        <v>13</v>
      </c>
      <c r="H13" s="710">
        <v>117</v>
      </c>
      <c r="I13" s="711">
        <v>0</v>
      </c>
      <c r="J13" s="713">
        <v>0</v>
      </c>
      <c r="K13" s="710">
        <v>45</v>
      </c>
      <c r="L13" s="176">
        <v>795</v>
      </c>
      <c r="M13" s="710">
        <v>795</v>
      </c>
      <c r="N13" s="713">
        <v>0</v>
      </c>
    </row>
    <row r="14" spans="1:14" ht="20.100000000000001" customHeight="1">
      <c r="C14" s="991" t="s">
        <v>19</v>
      </c>
      <c r="D14" s="455">
        <v>1333</v>
      </c>
      <c r="E14" s="710">
        <v>375</v>
      </c>
      <c r="F14" s="710">
        <v>162</v>
      </c>
      <c r="G14" s="710">
        <v>48</v>
      </c>
      <c r="H14" s="710">
        <v>143</v>
      </c>
      <c r="I14" s="711">
        <v>0</v>
      </c>
      <c r="J14" s="713">
        <v>0</v>
      </c>
      <c r="K14" s="710">
        <v>22</v>
      </c>
      <c r="L14" s="176">
        <v>958</v>
      </c>
      <c r="M14" s="710">
        <v>958</v>
      </c>
      <c r="N14" s="710">
        <v>0</v>
      </c>
    </row>
    <row r="15" spans="1:14" ht="20.100000000000001" customHeight="1">
      <c r="C15" s="991" t="s">
        <v>20</v>
      </c>
      <c r="D15" s="455">
        <v>990</v>
      </c>
      <c r="E15" s="710">
        <v>357</v>
      </c>
      <c r="F15" s="710">
        <v>157</v>
      </c>
      <c r="G15" s="710">
        <v>22</v>
      </c>
      <c r="H15" s="710">
        <v>157</v>
      </c>
      <c r="I15" s="713">
        <v>0</v>
      </c>
      <c r="J15" s="713">
        <v>0</v>
      </c>
      <c r="K15" s="710">
        <v>21</v>
      </c>
      <c r="L15" s="176">
        <v>633</v>
      </c>
      <c r="M15" s="710">
        <v>602</v>
      </c>
      <c r="N15" s="710">
        <v>31</v>
      </c>
    </row>
    <row r="16" spans="1:14" ht="20.100000000000001" customHeight="1">
      <c r="C16" s="991" t="s">
        <v>21</v>
      </c>
      <c r="D16" s="455">
        <v>1359</v>
      </c>
      <c r="E16" s="710">
        <v>426</v>
      </c>
      <c r="F16" s="710">
        <v>147</v>
      </c>
      <c r="G16" s="710">
        <v>21</v>
      </c>
      <c r="H16" s="710">
        <v>239</v>
      </c>
      <c r="I16" s="710">
        <v>0</v>
      </c>
      <c r="J16" s="713">
        <v>2</v>
      </c>
      <c r="K16" s="710">
        <v>17</v>
      </c>
      <c r="L16" s="176">
        <v>933</v>
      </c>
      <c r="M16" s="710">
        <v>933</v>
      </c>
      <c r="N16" s="710">
        <v>0</v>
      </c>
    </row>
    <row r="17" spans="1:19" ht="20.100000000000001" customHeight="1">
      <c r="C17" s="991">
        <v>10</v>
      </c>
      <c r="D17" s="455">
        <v>1507</v>
      </c>
      <c r="E17" s="710">
        <v>394</v>
      </c>
      <c r="F17" s="710">
        <v>200</v>
      </c>
      <c r="G17" s="710">
        <v>9</v>
      </c>
      <c r="H17" s="710">
        <v>155</v>
      </c>
      <c r="I17" s="711">
        <v>1</v>
      </c>
      <c r="J17" s="711">
        <v>0</v>
      </c>
      <c r="K17" s="710">
        <v>29</v>
      </c>
      <c r="L17" s="176">
        <v>1113</v>
      </c>
      <c r="M17" s="710">
        <v>1103</v>
      </c>
      <c r="N17" s="710">
        <v>10</v>
      </c>
    </row>
    <row r="18" spans="1:19" ht="20.100000000000001" customHeight="1">
      <c r="C18" s="991">
        <v>11</v>
      </c>
      <c r="D18" s="455">
        <v>1265</v>
      </c>
      <c r="E18" s="710">
        <v>367</v>
      </c>
      <c r="F18" s="710">
        <v>164</v>
      </c>
      <c r="G18" s="710">
        <v>0</v>
      </c>
      <c r="H18" s="710">
        <v>156</v>
      </c>
      <c r="I18" s="710">
        <v>10</v>
      </c>
      <c r="J18" s="713">
        <v>0</v>
      </c>
      <c r="K18" s="710">
        <v>37</v>
      </c>
      <c r="L18" s="176">
        <v>898</v>
      </c>
      <c r="M18" s="710">
        <v>846</v>
      </c>
      <c r="N18" s="710">
        <v>52</v>
      </c>
    </row>
    <row r="19" spans="1:19" ht="20.100000000000001" customHeight="1">
      <c r="C19" s="991">
        <v>12</v>
      </c>
      <c r="D19" s="455">
        <v>1285</v>
      </c>
      <c r="E19" s="710">
        <v>195</v>
      </c>
      <c r="F19" s="710">
        <v>75</v>
      </c>
      <c r="G19" s="710">
        <v>28</v>
      </c>
      <c r="H19" s="710">
        <v>57</v>
      </c>
      <c r="I19" s="713">
        <v>8</v>
      </c>
      <c r="J19" s="713">
        <v>0</v>
      </c>
      <c r="K19" s="710">
        <v>27</v>
      </c>
      <c r="L19" s="176">
        <v>1090</v>
      </c>
      <c r="M19" s="710">
        <v>1085</v>
      </c>
      <c r="N19" s="710">
        <v>5</v>
      </c>
    </row>
    <row r="20" spans="1:19" ht="20.100000000000001" customHeight="1">
      <c r="A20" s="1573" t="s">
        <v>22</v>
      </c>
      <c r="B20" s="1573"/>
      <c r="C20" s="991" t="s">
        <v>1293</v>
      </c>
      <c r="D20" s="455">
        <v>1087</v>
      </c>
      <c r="E20" s="710">
        <v>239</v>
      </c>
      <c r="F20" s="710">
        <v>89</v>
      </c>
      <c r="G20" s="710">
        <v>14</v>
      </c>
      <c r="H20" s="710">
        <v>86</v>
      </c>
      <c r="I20" s="710">
        <v>14</v>
      </c>
      <c r="J20" s="711">
        <v>0</v>
      </c>
      <c r="K20" s="710">
        <v>36</v>
      </c>
      <c r="L20" s="176">
        <v>848</v>
      </c>
      <c r="M20" s="710">
        <v>848</v>
      </c>
      <c r="N20" s="710">
        <v>0</v>
      </c>
    </row>
    <row r="21" spans="1:19" ht="20.100000000000001" customHeight="1">
      <c r="C21" s="991" t="s">
        <v>12</v>
      </c>
      <c r="D21" s="455">
        <v>1069</v>
      </c>
      <c r="E21" s="710">
        <v>311</v>
      </c>
      <c r="F21" s="710">
        <v>124</v>
      </c>
      <c r="G21" s="710">
        <v>24</v>
      </c>
      <c r="H21" s="710">
        <v>112</v>
      </c>
      <c r="I21" s="710">
        <v>13</v>
      </c>
      <c r="J21" s="711">
        <v>0</v>
      </c>
      <c r="K21" s="710">
        <v>38</v>
      </c>
      <c r="L21" s="176">
        <v>758</v>
      </c>
      <c r="M21" s="710">
        <v>758</v>
      </c>
      <c r="N21" s="710">
        <v>0</v>
      </c>
    </row>
    <row r="22" spans="1:19" ht="20.100000000000001" customHeight="1" thickBot="1">
      <c r="A22" s="925"/>
      <c r="B22" s="925"/>
      <c r="C22" s="988" t="s">
        <v>13</v>
      </c>
      <c r="D22" s="709">
        <v>1593</v>
      </c>
      <c r="E22" s="706">
        <v>570</v>
      </c>
      <c r="F22" s="706">
        <v>298</v>
      </c>
      <c r="G22" s="706">
        <v>38</v>
      </c>
      <c r="H22" s="706">
        <v>192</v>
      </c>
      <c r="I22" s="706">
        <v>7</v>
      </c>
      <c r="J22" s="708">
        <v>0</v>
      </c>
      <c r="K22" s="706">
        <v>35</v>
      </c>
      <c r="L22" s="707">
        <v>1023</v>
      </c>
      <c r="M22" s="706">
        <v>1023</v>
      </c>
      <c r="N22" s="706">
        <v>0</v>
      </c>
    </row>
    <row r="23" spans="1:19" ht="9.9499999999999993" customHeight="1">
      <c r="C23" s="991"/>
      <c r="D23" s="1252"/>
      <c r="E23" s="1252"/>
      <c r="F23" s="1252"/>
      <c r="G23" s="1252"/>
      <c r="H23" s="1252"/>
      <c r="I23" s="1252"/>
      <c r="J23" s="1252"/>
      <c r="K23" s="1252"/>
      <c r="L23" s="1252"/>
      <c r="M23" s="1252"/>
      <c r="N23" s="1252"/>
    </row>
    <row r="24" spans="1:19" ht="20.100000000000001" customHeight="1">
      <c r="A24" s="19" t="s">
        <v>1613</v>
      </c>
      <c r="B24" s="898"/>
      <c r="C24" s="898"/>
      <c r="D24" s="11"/>
      <c r="E24" s="11"/>
      <c r="F24" s="11"/>
      <c r="G24" s="11"/>
      <c r="H24" s="11"/>
      <c r="I24" s="11"/>
      <c r="J24" s="11"/>
      <c r="K24" s="11"/>
      <c r="L24" s="21"/>
      <c r="M24" s="11"/>
      <c r="N24" s="11"/>
      <c r="O24" s="11"/>
      <c r="P24" s="11"/>
      <c r="Q24" s="11"/>
      <c r="R24" s="11"/>
      <c r="S24" s="11"/>
    </row>
    <row r="25" spans="1:19" ht="20.100000000000001" customHeight="1">
      <c r="A25" s="19" t="s">
        <v>1713</v>
      </c>
      <c r="B25" s="898"/>
      <c r="C25" s="898"/>
      <c r="D25" s="11"/>
      <c r="E25" s="11"/>
      <c r="F25" s="11"/>
      <c r="G25" s="11"/>
      <c r="H25" s="11"/>
      <c r="I25" s="11"/>
      <c r="J25" s="11"/>
      <c r="K25" s="11"/>
      <c r="L25" s="21"/>
      <c r="M25" s="11"/>
      <c r="N25" s="11"/>
      <c r="O25" s="11"/>
      <c r="P25" s="11"/>
      <c r="Q25" s="11"/>
      <c r="R25" s="11"/>
      <c r="S25" s="11"/>
    </row>
    <row r="26" spans="1:19" ht="20.100000000000001" customHeight="1">
      <c r="A26" s="19" t="s">
        <v>1712</v>
      </c>
    </row>
    <row r="27" spans="1:19">
      <c r="E27" s="705"/>
    </row>
  </sheetData>
  <mergeCells count="13">
    <mergeCell ref="A1:N1"/>
    <mergeCell ref="A2:C2"/>
    <mergeCell ref="A11:B11"/>
    <mergeCell ref="A20:B20"/>
    <mergeCell ref="L3:N3"/>
    <mergeCell ref="E3:K3"/>
    <mergeCell ref="D3:D4"/>
    <mergeCell ref="A3:C4"/>
    <mergeCell ref="A5:C5"/>
    <mergeCell ref="A6:C6"/>
    <mergeCell ref="A7:C7"/>
    <mergeCell ref="A8:C8"/>
    <mergeCell ref="A9:C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view="pageBreakPreview" topLeftCell="A5" zoomScaleNormal="100" zoomScaleSheetLayoutView="100" workbookViewId="0">
      <selection sqref="A1:P1"/>
    </sheetView>
  </sheetViews>
  <sheetFormatPr defaultColWidth="9" defaultRowHeight="13.5"/>
  <cols>
    <col min="1" max="1" width="4.625" style="661" customWidth="1"/>
    <col min="2" max="2" width="5.125" style="661" bestFit="1" customWidth="1"/>
    <col min="3" max="3" width="5.875" style="661" customWidth="1"/>
    <col min="4" max="5" width="10.625" style="661" customWidth="1"/>
    <col min="6" max="7" width="9.625" style="661" bestFit="1" customWidth="1"/>
    <col min="8" max="8" width="10.25" style="661" customWidth="1"/>
    <col min="9" max="9" width="9.625" style="661" bestFit="1" customWidth="1"/>
    <col min="10" max="10" width="9.25" style="661" bestFit="1" customWidth="1"/>
    <col min="11" max="11" width="10.625" style="661" customWidth="1"/>
    <col min="12" max="12" width="12.125" style="661" customWidth="1"/>
    <col min="13" max="13" width="10.375" style="661" customWidth="1"/>
    <col min="14" max="15" width="10.75" style="661" bestFit="1" customWidth="1"/>
    <col min="16" max="16" width="11.875" style="661" bestFit="1" customWidth="1"/>
    <col min="17" max="19" width="4.375" style="661" customWidth="1"/>
    <col min="20" max="16384" width="9" style="661"/>
  </cols>
  <sheetData>
    <row r="1" spans="1:16" s="380" customFormat="1" ht="27" customHeight="1">
      <c r="A1" s="1471" t="s">
        <v>1711</v>
      </c>
      <c r="B1" s="1471"/>
      <c r="C1" s="1471"/>
      <c r="D1" s="1471"/>
      <c r="E1" s="1471"/>
      <c r="F1" s="1471"/>
      <c r="G1" s="1471"/>
      <c r="H1" s="1471"/>
      <c r="I1" s="1471"/>
      <c r="J1" s="1471"/>
      <c r="K1" s="1471"/>
      <c r="L1" s="1471"/>
      <c r="M1" s="1471"/>
      <c r="N1" s="1471"/>
      <c r="O1" s="1471"/>
      <c r="P1" s="1471"/>
    </row>
    <row r="2" spans="1:16" s="380" customFormat="1" ht="20.100000000000001" customHeight="1" thickBot="1">
      <c r="A2" s="1472" t="s">
        <v>1269</v>
      </c>
      <c r="B2" s="1472"/>
      <c r="C2" s="1472"/>
      <c r="D2" s="563"/>
      <c r="E2" s="563"/>
    </row>
    <row r="3" spans="1:16" s="380" customFormat="1" ht="20.100000000000001" customHeight="1">
      <c r="A3" s="1458" t="s">
        <v>2</v>
      </c>
      <c r="B3" s="1454"/>
      <c r="C3" s="1454"/>
      <c r="D3" s="1454" t="s">
        <v>1572</v>
      </c>
      <c r="E3" s="1454" t="s">
        <v>1710</v>
      </c>
      <c r="F3" s="1454"/>
      <c r="G3" s="1454"/>
      <c r="H3" s="1454"/>
      <c r="I3" s="1454"/>
      <c r="J3" s="1454"/>
      <c r="K3" s="1454"/>
      <c r="L3" s="1454"/>
      <c r="M3" s="1454" t="s">
        <v>1709</v>
      </c>
      <c r="N3" s="1454"/>
      <c r="O3" s="1454"/>
      <c r="P3" s="1456"/>
    </row>
    <row r="4" spans="1:16" s="400" customFormat="1" ht="36.75" customHeight="1">
      <c r="A4" s="1459"/>
      <c r="B4" s="1455"/>
      <c r="C4" s="1455"/>
      <c r="D4" s="1455"/>
      <c r="E4" s="295" t="s">
        <v>1568</v>
      </c>
      <c r="F4" s="295" t="s">
        <v>1606</v>
      </c>
      <c r="G4" s="295" t="s">
        <v>1708</v>
      </c>
      <c r="H4" s="295" t="s">
        <v>1707</v>
      </c>
      <c r="I4" s="295" t="s">
        <v>1604</v>
      </c>
      <c r="J4" s="639" t="s">
        <v>1706</v>
      </c>
      <c r="K4" s="295" t="s">
        <v>1705</v>
      </c>
      <c r="L4" s="639" t="s">
        <v>1704</v>
      </c>
      <c r="M4" s="295" t="s">
        <v>1568</v>
      </c>
      <c r="N4" s="295" t="s">
        <v>1601</v>
      </c>
      <c r="O4" s="639" t="s">
        <v>1703</v>
      </c>
      <c r="P4" s="704" t="s">
        <v>1702</v>
      </c>
    </row>
    <row r="5" spans="1:16" ht="20.100000000000001" customHeight="1">
      <c r="A5" s="1460" t="s">
        <v>1229</v>
      </c>
      <c r="B5" s="1460"/>
      <c r="C5" s="1478"/>
      <c r="D5" s="281">
        <v>92612</v>
      </c>
      <c r="E5" s="280">
        <v>28517</v>
      </c>
      <c r="F5" s="280">
        <v>2606</v>
      </c>
      <c r="G5" s="280">
        <v>1233</v>
      </c>
      <c r="H5" s="280">
        <v>5520</v>
      </c>
      <c r="I5" s="280">
        <v>328</v>
      </c>
      <c r="J5" s="280">
        <v>46</v>
      </c>
      <c r="K5" s="280">
        <v>18784</v>
      </c>
      <c r="L5" s="703">
        <v>16846</v>
      </c>
      <c r="M5" s="280">
        <v>64095</v>
      </c>
      <c r="N5" s="280">
        <v>40484</v>
      </c>
      <c r="O5" s="280">
        <v>20907</v>
      </c>
      <c r="P5" s="280">
        <v>2704</v>
      </c>
    </row>
    <row r="6" spans="1:16" ht="20.100000000000001" customHeight="1">
      <c r="A6" s="1460" t="s">
        <v>50</v>
      </c>
      <c r="B6" s="1460"/>
      <c r="C6" s="1478"/>
      <c r="D6" s="281">
        <v>53798</v>
      </c>
      <c r="E6" s="280">
        <v>20308</v>
      </c>
      <c r="F6" s="280">
        <v>2068</v>
      </c>
      <c r="G6" s="280">
        <v>1155</v>
      </c>
      <c r="H6" s="280">
        <v>4079</v>
      </c>
      <c r="I6" s="280">
        <v>250</v>
      </c>
      <c r="J6" s="280">
        <v>25</v>
      </c>
      <c r="K6" s="280">
        <v>12731</v>
      </c>
      <c r="L6" s="703">
        <v>10826</v>
      </c>
      <c r="M6" s="280">
        <v>33490</v>
      </c>
      <c r="N6" s="280">
        <v>21182</v>
      </c>
      <c r="O6" s="280">
        <v>10528</v>
      </c>
      <c r="P6" s="280">
        <v>1780</v>
      </c>
    </row>
    <row r="7" spans="1:16" ht="20.100000000000001" customHeight="1">
      <c r="A7" s="1460" t="s">
        <v>49</v>
      </c>
      <c r="B7" s="1460"/>
      <c r="C7" s="1478"/>
      <c r="D7" s="281">
        <v>63126</v>
      </c>
      <c r="E7" s="280">
        <v>21470</v>
      </c>
      <c r="F7" s="280">
        <v>2452</v>
      </c>
      <c r="G7" s="280">
        <v>1043</v>
      </c>
      <c r="H7" s="280">
        <v>4243</v>
      </c>
      <c r="I7" s="280">
        <v>206</v>
      </c>
      <c r="J7" s="280">
        <v>16</v>
      </c>
      <c r="K7" s="280">
        <v>13510</v>
      </c>
      <c r="L7" s="703">
        <v>11586</v>
      </c>
      <c r="M7" s="280">
        <v>41656</v>
      </c>
      <c r="N7" s="280">
        <v>25481</v>
      </c>
      <c r="O7" s="280">
        <v>13955</v>
      </c>
      <c r="P7" s="280">
        <v>2220</v>
      </c>
    </row>
    <row r="8" spans="1:16" ht="20.100000000000001" customHeight="1">
      <c r="A8" s="1460" t="s">
        <v>1228</v>
      </c>
      <c r="B8" s="1460"/>
      <c r="C8" s="1478"/>
      <c r="D8" s="665">
        <v>69331</v>
      </c>
      <c r="E8" s="665">
        <v>21676</v>
      </c>
      <c r="F8" s="665">
        <v>2092</v>
      </c>
      <c r="G8" s="665">
        <v>870</v>
      </c>
      <c r="H8" s="665">
        <v>4224</v>
      </c>
      <c r="I8" s="665">
        <v>357</v>
      </c>
      <c r="J8" s="665">
        <v>19</v>
      </c>
      <c r="K8" s="665">
        <v>14114</v>
      </c>
      <c r="L8" s="703">
        <v>11529</v>
      </c>
      <c r="M8" s="665">
        <v>47655</v>
      </c>
      <c r="N8" s="665">
        <v>28981</v>
      </c>
      <c r="O8" s="665">
        <v>15619</v>
      </c>
      <c r="P8" s="665">
        <v>3055</v>
      </c>
    </row>
    <row r="9" spans="1:16" ht="20.100000000000001" customHeight="1">
      <c r="A9" s="1446" t="s">
        <v>56</v>
      </c>
      <c r="B9" s="1446"/>
      <c r="C9" s="1447"/>
      <c r="D9" s="701">
        <v>76449</v>
      </c>
      <c r="E9" s="701">
        <v>23430</v>
      </c>
      <c r="F9" s="701">
        <v>2682</v>
      </c>
      <c r="G9" s="701">
        <v>564</v>
      </c>
      <c r="H9" s="701">
        <v>3994</v>
      </c>
      <c r="I9" s="701">
        <v>289</v>
      </c>
      <c r="J9" s="701">
        <v>86</v>
      </c>
      <c r="K9" s="701">
        <v>15815</v>
      </c>
      <c r="L9" s="702">
        <v>11823</v>
      </c>
      <c r="M9" s="701">
        <v>53019</v>
      </c>
      <c r="N9" s="701">
        <v>33115</v>
      </c>
      <c r="O9" s="701">
        <v>16667</v>
      </c>
      <c r="P9" s="701">
        <v>3237</v>
      </c>
    </row>
    <row r="10" spans="1:16" ht="15.75" customHeight="1">
      <c r="A10" s="268"/>
      <c r="B10" s="273"/>
      <c r="C10" s="293"/>
      <c r="D10" s="696"/>
      <c r="E10" s="696"/>
      <c r="F10" s="696"/>
      <c r="G10" s="696"/>
      <c r="H10" s="696"/>
      <c r="I10" s="696"/>
      <c r="J10" s="696"/>
      <c r="K10" s="696"/>
      <c r="L10" s="697"/>
      <c r="M10" s="696"/>
      <c r="N10" s="696"/>
      <c r="O10" s="696"/>
      <c r="P10" s="696"/>
    </row>
    <row r="11" spans="1:16" ht="20.100000000000001" customHeight="1">
      <c r="A11" s="1481" t="s">
        <v>1227</v>
      </c>
      <c r="B11" s="1481"/>
      <c r="C11" s="700" t="s">
        <v>57</v>
      </c>
      <c r="D11" s="696">
        <v>7000</v>
      </c>
      <c r="E11" s="696">
        <v>1741</v>
      </c>
      <c r="F11" s="696">
        <v>212</v>
      </c>
      <c r="G11" s="696">
        <v>69</v>
      </c>
      <c r="H11" s="696">
        <v>345</v>
      </c>
      <c r="I11" s="696">
        <v>13</v>
      </c>
      <c r="J11" s="699">
        <v>4</v>
      </c>
      <c r="K11" s="696">
        <v>1098</v>
      </c>
      <c r="L11" s="697">
        <v>859</v>
      </c>
      <c r="M11" s="696">
        <v>5259</v>
      </c>
      <c r="N11" s="696">
        <v>2243</v>
      </c>
      <c r="O11" s="699">
        <v>2576</v>
      </c>
      <c r="P11" s="699">
        <v>440</v>
      </c>
    </row>
    <row r="12" spans="1:16" ht="20.100000000000001" customHeight="1">
      <c r="A12" s="1448"/>
      <c r="B12" s="1448"/>
      <c r="C12" s="285" t="s">
        <v>56</v>
      </c>
      <c r="D12" s="696">
        <v>5647</v>
      </c>
      <c r="E12" s="696">
        <v>1712</v>
      </c>
      <c r="F12" s="696">
        <v>215</v>
      </c>
      <c r="G12" s="696">
        <v>70</v>
      </c>
      <c r="H12" s="696">
        <v>289</v>
      </c>
      <c r="I12" s="696">
        <v>16</v>
      </c>
      <c r="J12" s="699">
        <v>1</v>
      </c>
      <c r="K12" s="699">
        <v>1121</v>
      </c>
      <c r="L12" s="697">
        <v>802</v>
      </c>
      <c r="M12" s="699">
        <v>3935</v>
      </c>
      <c r="N12" s="699">
        <v>2328</v>
      </c>
      <c r="O12" s="699">
        <v>1425</v>
      </c>
      <c r="P12" s="699">
        <v>182</v>
      </c>
    </row>
    <row r="13" spans="1:16" ht="20.100000000000001" customHeight="1">
      <c r="A13" s="268"/>
      <c r="B13" s="268"/>
      <c r="C13" s="285" t="s">
        <v>55</v>
      </c>
      <c r="D13" s="696">
        <v>4766</v>
      </c>
      <c r="E13" s="696">
        <v>1779</v>
      </c>
      <c r="F13" s="696">
        <v>273</v>
      </c>
      <c r="G13" s="696">
        <v>26</v>
      </c>
      <c r="H13" s="696">
        <v>332</v>
      </c>
      <c r="I13" s="696">
        <v>8</v>
      </c>
      <c r="J13" s="699">
        <v>11</v>
      </c>
      <c r="K13" s="696">
        <v>1129</v>
      </c>
      <c r="L13" s="697">
        <v>879</v>
      </c>
      <c r="M13" s="696">
        <v>2987</v>
      </c>
      <c r="N13" s="696">
        <v>1890</v>
      </c>
      <c r="O13" s="696">
        <v>981</v>
      </c>
      <c r="P13" s="696">
        <v>116</v>
      </c>
    </row>
    <row r="14" spans="1:16" ht="20.100000000000001" customHeight="1">
      <c r="A14" s="268"/>
      <c r="B14" s="268"/>
      <c r="C14" s="285" t="s">
        <v>54</v>
      </c>
      <c r="D14" s="696">
        <v>6405</v>
      </c>
      <c r="E14" s="696">
        <v>1980</v>
      </c>
      <c r="F14" s="696">
        <v>270</v>
      </c>
      <c r="G14" s="696">
        <v>64</v>
      </c>
      <c r="H14" s="696">
        <v>347</v>
      </c>
      <c r="I14" s="696">
        <v>29</v>
      </c>
      <c r="J14" s="696">
        <v>11</v>
      </c>
      <c r="K14" s="696">
        <v>1259</v>
      </c>
      <c r="L14" s="697">
        <v>1008</v>
      </c>
      <c r="M14" s="696">
        <v>4425</v>
      </c>
      <c r="N14" s="696">
        <v>2663</v>
      </c>
      <c r="O14" s="696">
        <v>1545</v>
      </c>
      <c r="P14" s="696">
        <v>217</v>
      </c>
    </row>
    <row r="15" spans="1:16" ht="20.100000000000001" customHeight="1">
      <c r="A15" s="268"/>
      <c r="B15" s="268"/>
      <c r="C15" s="285" t="s">
        <v>53</v>
      </c>
      <c r="D15" s="696">
        <v>4550</v>
      </c>
      <c r="E15" s="696">
        <v>1767</v>
      </c>
      <c r="F15" s="696">
        <v>204</v>
      </c>
      <c r="G15" s="696">
        <v>81</v>
      </c>
      <c r="H15" s="696">
        <v>314</v>
      </c>
      <c r="I15" s="696">
        <v>19</v>
      </c>
      <c r="J15" s="696">
        <v>3</v>
      </c>
      <c r="K15" s="696">
        <v>1146</v>
      </c>
      <c r="L15" s="697">
        <v>908</v>
      </c>
      <c r="M15" s="696">
        <v>2783</v>
      </c>
      <c r="N15" s="696">
        <v>1702</v>
      </c>
      <c r="O15" s="696">
        <v>842</v>
      </c>
      <c r="P15" s="696">
        <v>239</v>
      </c>
    </row>
    <row r="16" spans="1:16" ht="20.100000000000001" customHeight="1">
      <c r="A16" s="268"/>
      <c r="B16" s="268"/>
      <c r="C16" s="285" t="s">
        <v>52</v>
      </c>
      <c r="D16" s="696">
        <v>5483</v>
      </c>
      <c r="E16" s="696">
        <v>1712</v>
      </c>
      <c r="F16" s="696">
        <v>154</v>
      </c>
      <c r="G16" s="696">
        <v>45</v>
      </c>
      <c r="H16" s="696">
        <v>321</v>
      </c>
      <c r="I16" s="696">
        <v>28</v>
      </c>
      <c r="J16" s="696">
        <v>2</v>
      </c>
      <c r="K16" s="696">
        <v>1162</v>
      </c>
      <c r="L16" s="697">
        <v>853</v>
      </c>
      <c r="M16" s="696">
        <v>3771</v>
      </c>
      <c r="N16" s="696">
        <v>2380</v>
      </c>
      <c r="O16" s="696">
        <v>1144</v>
      </c>
      <c r="P16" s="696">
        <v>247</v>
      </c>
    </row>
    <row r="17" spans="1:16" ht="20.100000000000001" customHeight="1">
      <c r="A17" s="268"/>
      <c r="B17" s="268"/>
      <c r="C17" s="285">
        <v>10</v>
      </c>
      <c r="D17" s="696">
        <v>6986</v>
      </c>
      <c r="E17" s="696">
        <v>1745</v>
      </c>
      <c r="F17" s="696">
        <v>237</v>
      </c>
      <c r="G17" s="696">
        <v>10</v>
      </c>
      <c r="H17" s="696">
        <v>282</v>
      </c>
      <c r="I17" s="696">
        <v>24</v>
      </c>
      <c r="J17" s="696">
        <v>8</v>
      </c>
      <c r="K17" s="696">
        <v>1184</v>
      </c>
      <c r="L17" s="697">
        <v>925</v>
      </c>
      <c r="M17" s="696">
        <v>5241</v>
      </c>
      <c r="N17" s="696">
        <v>3528</v>
      </c>
      <c r="O17" s="696">
        <v>1428</v>
      </c>
      <c r="P17" s="696">
        <v>285</v>
      </c>
    </row>
    <row r="18" spans="1:16" ht="20.100000000000001" customHeight="1">
      <c r="A18" s="268"/>
      <c r="B18" s="268"/>
      <c r="C18" s="285">
        <v>11</v>
      </c>
      <c r="D18" s="696">
        <v>7364</v>
      </c>
      <c r="E18" s="696">
        <v>1895</v>
      </c>
      <c r="F18" s="696">
        <v>180</v>
      </c>
      <c r="G18" s="696">
        <v>25</v>
      </c>
      <c r="H18" s="696">
        <v>381</v>
      </c>
      <c r="I18" s="696">
        <v>19</v>
      </c>
      <c r="J18" s="696">
        <v>9</v>
      </c>
      <c r="K18" s="696">
        <v>1281</v>
      </c>
      <c r="L18" s="697">
        <v>995</v>
      </c>
      <c r="M18" s="696">
        <v>5469</v>
      </c>
      <c r="N18" s="696">
        <v>3515</v>
      </c>
      <c r="O18" s="696">
        <v>1685</v>
      </c>
      <c r="P18" s="696">
        <v>269</v>
      </c>
    </row>
    <row r="19" spans="1:16" ht="20.100000000000001" customHeight="1">
      <c r="A19" s="268"/>
      <c r="B19" s="268"/>
      <c r="C19" s="285">
        <v>12</v>
      </c>
      <c r="D19" s="696">
        <v>7209</v>
      </c>
      <c r="E19" s="696">
        <v>1878</v>
      </c>
      <c r="F19" s="696">
        <v>168</v>
      </c>
      <c r="G19" s="696">
        <v>34</v>
      </c>
      <c r="H19" s="696">
        <v>238</v>
      </c>
      <c r="I19" s="696">
        <v>31</v>
      </c>
      <c r="J19" s="699">
        <v>5</v>
      </c>
      <c r="K19" s="696">
        <v>1402</v>
      </c>
      <c r="L19" s="697">
        <v>960</v>
      </c>
      <c r="M19" s="696">
        <v>5331</v>
      </c>
      <c r="N19" s="696">
        <v>3636</v>
      </c>
      <c r="O19" s="696">
        <v>1416</v>
      </c>
      <c r="P19" s="696">
        <v>279</v>
      </c>
    </row>
    <row r="20" spans="1:16" ht="20.100000000000001" customHeight="1">
      <c r="A20" s="1481" t="s">
        <v>1226</v>
      </c>
      <c r="B20" s="1481"/>
      <c r="C20" s="700" t="s">
        <v>51</v>
      </c>
      <c r="D20" s="696">
        <v>6160</v>
      </c>
      <c r="E20" s="696">
        <v>2183</v>
      </c>
      <c r="F20" s="696">
        <v>117</v>
      </c>
      <c r="G20" s="696">
        <v>26</v>
      </c>
      <c r="H20" s="696">
        <v>387</v>
      </c>
      <c r="I20" s="696">
        <v>38</v>
      </c>
      <c r="J20" s="699">
        <v>8</v>
      </c>
      <c r="K20" s="696">
        <v>1607</v>
      </c>
      <c r="L20" s="697">
        <v>1191</v>
      </c>
      <c r="M20" s="696">
        <v>3977</v>
      </c>
      <c r="N20" s="696">
        <v>2758</v>
      </c>
      <c r="O20" s="696">
        <v>969</v>
      </c>
      <c r="P20" s="696">
        <v>250</v>
      </c>
    </row>
    <row r="21" spans="1:16" ht="20.100000000000001" customHeight="1">
      <c r="A21" s="268"/>
      <c r="B21" s="268"/>
      <c r="C21" s="285" t="s">
        <v>50</v>
      </c>
      <c r="D21" s="696">
        <v>7455</v>
      </c>
      <c r="E21" s="696">
        <v>2277</v>
      </c>
      <c r="F21" s="696">
        <v>155</v>
      </c>
      <c r="G21" s="696">
        <v>45</v>
      </c>
      <c r="H21" s="696">
        <v>378</v>
      </c>
      <c r="I21" s="696">
        <v>34</v>
      </c>
      <c r="J21" s="696">
        <v>13</v>
      </c>
      <c r="K21" s="696">
        <v>1652</v>
      </c>
      <c r="L21" s="697">
        <v>1195</v>
      </c>
      <c r="M21" s="696">
        <v>5178</v>
      </c>
      <c r="N21" s="696">
        <v>3379</v>
      </c>
      <c r="O21" s="696">
        <v>1431</v>
      </c>
      <c r="P21" s="696">
        <v>368</v>
      </c>
    </row>
    <row r="22" spans="1:16" ht="20.100000000000001" customHeight="1" thickBot="1">
      <c r="A22" s="279"/>
      <c r="B22" s="279"/>
      <c r="C22" s="698" t="s">
        <v>49</v>
      </c>
      <c r="D22" s="696">
        <v>7424</v>
      </c>
      <c r="E22" s="696">
        <v>2761</v>
      </c>
      <c r="F22" s="696">
        <v>497</v>
      </c>
      <c r="G22" s="696">
        <v>69</v>
      </c>
      <c r="H22" s="696">
        <v>380</v>
      </c>
      <c r="I22" s="696">
        <v>30</v>
      </c>
      <c r="J22" s="696">
        <v>11</v>
      </c>
      <c r="K22" s="696">
        <v>1774</v>
      </c>
      <c r="L22" s="697">
        <v>1248</v>
      </c>
      <c r="M22" s="696">
        <v>4663</v>
      </c>
      <c r="N22" s="696">
        <v>3093</v>
      </c>
      <c r="O22" s="696">
        <v>1225</v>
      </c>
      <c r="P22" s="696">
        <v>345</v>
      </c>
    </row>
    <row r="23" spans="1:16" ht="9.9499999999999993" customHeight="1">
      <c r="A23" s="693"/>
      <c r="B23" s="695"/>
      <c r="C23" s="695"/>
      <c r="D23" s="694"/>
      <c r="E23" s="694"/>
      <c r="F23" s="693"/>
      <c r="G23" s="693"/>
      <c r="H23" s="693"/>
      <c r="I23" s="693"/>
      <c r="J23" s="693"/>
      <c r="K23" s="693"/>
      <c r="L23" s="693"/>
      <c r="M23" s="693"/>
      <c r="N23" s="693"/>
      <c r="O23" s="693"/>
      <c r="P23" s="693"/>
    </row>
    <row r="24" spans="1:16" ht="20.100000000000001" customHeight="1">
      <c r="A24" s="661" t="s">
        <v>1701</v>
      </c>
      <c r="B24" s="672"/>
      <c r="C24" s="672"/>
      <c r="D24" s="691"/>
      <c r="E24" s="691"/>
    </row>
    <row r="25" spans="1:16" ht="20.100000000000001" customHeight="1">
      <c r="A25" s="268" t="s">
        <v>25</v>
      </c>
      <c r="B25" s="672"/>
      <c r="C25" s="672"/>
      <c r="D25" s="691"/>
      <c r="E25" s="691"/>
    </row>
    <row r="26" spans="1:16" ht="20.100000000000001" customHeight="1">
      <c r="A26" s="380" t="s">
        <v>26</v>
      </c>
      <c r="B26" s="692"/>
      <c r="C26" s="692"/>
      <c r="D26" s="692"/>
      <c r="E26" s="692"/>
      <c r="J26" s="352"/>
    </row>
    <row r="27" spans="1:16" ht="20.100000000000001" customHeight="1"/>
    <row r="29" spans="1:16">
      <c r="E29" s="400"/>
    </row>
    <row r="30" spans="1:16">
      <c r="E30" s="400"/>
    </row>
    <row r="31" spans="1:16" ht="13.5" customHeight="1"/>
    <row r="33" spans="5:5">
      <c r="E33" s="691"/>
    </row>
    <row r="34" spans="5:5">
      <c r="E34" s="690"/>
    </row>
  </sheetData>
  <mergeCells count="14">
    <mergeCell ref="A1:P1"/>
    <mergeCell ref="E3:L3"/>
    <mergeCell ref="M3:P3"/>
    <mergeCell ref="A20:B20"/>
    <mergeCell ref="D3:D4"/>
    <mergeCell ref="A3:C4"/>
    <mergeCell ref="A11:B11"/>
    <mergeCell ref="A2:C2"/>
    <mergeCell ref="A12:B12"/>
    <mergeCell ref="A5:C5"/>
    <mergeCell ref="A6:C6"/>
    <mergeCell ref="A7:C7"/>
    <mergeCell ref="A8:C8"/>
    <mergeCell ref="A9:C9"/>
  </mergeCells>
  <phoneticPr fontId="6"/>
  <pageMargins left="0.7" right="0.7" top="0.75" bottom="0.75" header="0.3" footer="0.3"/>
  <pageSetup paperSize="9" scale="79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="120" zoomScaleNormal="100" zoomScaleSheetLayoutView="120" workbookViewId="0">
      <selection sqref="A1:L1"/>
    </sheetView>
  </sheetViews>
  <sheetFormatPr defaultColWidth="9" defaultRowHeight="13.5"/>
  <cols>
    <col min="1" max="1" width="4.625" style="380" customWidth="1"/>
    <col min="2" max="2" width="4" style="380" bestFit="1" customWidth="1"/>
    <col min="3" max="3" width="5.5" style="380" customWidth="1"/>
    <col min="4" max="4" width="10.75" style="380" bestFit="1" customWidth="1"/>
    <col min="5" max="5" width="9.625" style="380" bestFit="1" customWidth="1"/>
    <col min="6" max="9" width="8.125" style="380" bestFit="1" customWidth="1"/>
    <col min="10" max="10" width="9.875" style="380" customWidth="1"/>
    <col min="11" max="11" width="10.75" style="380" bestFit="1" customWidth="1"/>
    <col min="12" max="12" width="13.75" style="380" customWidth="1"/>
    <col min="13" max="17" width="5.5" style="380" customWidth="1"/>
    <col min="18" max="16384" width="9" style="380"/>
  </cols>
  <sheetData>
    <row r="1" spans="1:13" ht="27" customHeight="1">
      <c r="A1" s="1471" t="s">
        <v>1700</v>
      </c>
      <c r="B1" s="1471"/>
      <c r="C1" s="1471"/>
      <c r="D1" s="1471"/>
      <c r="E1" s="1471"/>
      <c r="F1" s="1471"/>
      <c r="G1" s="1471"/>
      <c r="H1" s="1471"/>
      <c r="I1" s="1471"/>
      <c r="J1" s="1471"/>
      <c r="K1" s="1471"/>
      <c r="L1" s="1471"/>
    </row>
    <row r="2" spans="1:13" ht="20.100000000000001" customHeight="1" thickBot="1">
      <c r="A2" s="1472" t="s">
        <v>1269</v>
      </c>
      <c r="B2" s="1472"/>
      <c r="C2" s="1472"/>
      <c r="D2" s="563"/>
      <c r="E2" s="563"/>
      <c r="F2" s="563"/>
      <c r="G2" s="563"/>
      <c r="H2" s="563"/>
      <c r="I2" s="563"/>
      <c r="J2" s="563"/>
    </row>
    <row r="3" spans="1:13" ht="20.100000000000001" customHeight="1">
      <c r="A3" s="1458" t="s">
        <v>2</v>
      </c>
      <c r="B3" s="1454"/>
      <c r="C3" s="1454"/>
      <c r="D3" s="1454" t="s">
        <v>1572</v>
      </c>
      <c r="E3" s="1454" t="s">
        <v>1699</v>
      </c>
      <c r="F3" s="1454"/>
      <c r="G3" s="1454"/>
      <c r="H3" s="1454"/>
      <c r="I3" s="1454"/>
      <c r="J3" s="1454" t="s">
        <v>1698</v>
      </c>
      <c r="K3" s="1454"/>
      <c r="L3" s="1456"/>
    </row>
    <row r="4" spans="1:13" s="400" customFormat="1" ht="36.75" customHeight="1">
      <c r="A4" s="1459"/>
      <c r="B4" s="1455"/>
      <c r="C4" s="1455"/>
      <c r="D4" s="1455"/>
      <c r="E4" s="295" t="s">
        <v>1568</v>
      </c>
      <c r="F4" s="295" t="s">
        <v>1606</v>
      </c>
      <c r="G4" s="295" t="s">
        <v>1605</v>
      </c>
      <c r="H4" s="295" t="s">
        <v>65</v>
      </c>
      <c r="I4" s="295" t="s">
        <v>1604</v>
      </c>
      <c r="J4" s="295" t="s">
        <v>1568</v>
      </c>
      <c r="K4" s="295" t="s">
        <v>1697</v>
      </c>
      <c r="L4" s="689" t="s">
        <v>1696</v>
      </c>
    </row>
    <row r="5" spans="1:13" ht="20.100000000000001" customHeight="1">
      <c r="A5" s="1473" t="s">
        <v>1229</v>
      </c>
      <c r="B5" s="1473"/>
      <c r="C5" s="1478"/>
      <c r="D5" s="638">
        <v>22221</v>
      </c>
      <c r="E5" s="682">
        <v>1554</v>
      </c>
      <c r="F5" s="682">
        <v>648</v>
      </c>
      <c r="G5" s="682">
        <v>71</v>
      </c>
      <c r="H5" s="682">
        <v>829</v>
      </c>
      <c r="I5" s="682">
        <v>6</v>
      </c>
      <c r="J5" s="682">
        <v>20667</v>
      </c>
      <c r="K5" s="682">
        <v>20280</v>
      </c>
      <c r="L5" s="682">
        <v>387</v>
      </c>
      <c r="M5" s="679"/>
    </row>
    <row r="6" spans="1:13" ht="20.100000000000001" customHeight="1">
      <c r="A6" s="1473" t="s">
        <v>50</v>
      </c>
      <c r="B6" s="1473"/>
      <c r="C6" s="1478"/>
      <c r="D6" s="638">
        <v>17382</v>
      </c>
      <c r="E6" s="682">
        <v>1213</v>
      </c>
      <c r="F6" s="682">
        <v>587</v>
      </c>
      <c r="G6" s="682">
        <v>40</v>
      </c>
      <c r="H6" s="682">
        <v>584</v>
      </c>
      <c r="I6" s="682">
        <v>2</v>
      </c>
      <c r="J6" s="682">
        <v>16169</v>
      </c>
      <c r="K6" s="682">
        <v>15870</v>
      </c>
      <c r="L6" s="682">
        <v>299</v>
      </c>
      <c r="M6" s="679"/>
    </row>
    <row r="7" spans="1:13" ht="20.100000000000001" customHeight="1">
      <c r="A7" s="1473" t="s">
        <v>49</v>
      </c>
      <c r="B7" s="1473"/>
      <c r="C7" s="1478"/>
      <c r="D7" s="638">
        <v>16045</v>
      </c>
      <c r="E7" s="682">
        <v>1501</v>
      </c>
      <c r="F7" s="682">
        <v>694</v>
      </c>
      <c r="G7" s="682">
        <v>43</v>
      </c>
      <c r="H7" s="682">
        <v>761</v>
      </c>
      <c r="I7" s="682">
        <v>3</v>
      </c>
      <c r="J7" s="682">
        <v>14544</v>
      </c>
      <c r="K7" s="682">
        <v>14221</v>
      </c>
      <c r="L7" s="682">
        <v>323</v>
      </c>
      <c r="M7" s="679"/>
    </row>
    <row r="8" spans="1:13" ht="20.100000000000001" customHeight="1">
      <c r="A8" s="1473" t="s">
        <v>1228</v>
      </c>
      <c r="B8" s="1473"/>
      <c r="C8" s="1478"/>
      <c r="D8" s="638">
        <v>17009</v>
      </c>
      <c r="E8" s="682">
        <v>1291</v>
      </c>
      <c r="F8" s="682">
        <v>550</v>
      </c>
      <c r="G8" s="682">
        <v>29</v>
      </c>
      <c r="H8" s="682">
        <v>701</v>
      </c>
      <c r="I8" s="682">
        <v>11</v>
      </c>
      <c r="J8" s="682">
        <v>15718</v>
      </c>
      <c r="K8" s="682">
        <v>15059</v>
      </c>
      <c r="L8" s="682">
        <v>659</v>
      </c>
      <c r="M8" s="679"/>
    </row>
    <row r="9" spans="1:13" s="685" customFormat="1" ht="20.100000000000001" customHeight="1">
      <c r="A9" s="1479" t="s">
        <v>56</v>
      </c>
      <c r="B9" s="1479"/>
      <c r="C9" s="1447"/>
      <c r="D9" s="688">
        <v>15101</v>
      </c>
      <c r="E9" s="687">
        <v>1496</v>
      </c>
      <c r="F9" s="687">
        <v>747</v>
      </c>
      <c r="G9" s="687">
        <v>17</v>
      </c>
      <c r="H9" s="687">
        <v>724</v>
      </c>
      <c r="I9" s="687">
        <v>8</v>
      </c>
      <c r="J9" s="687">
        <v>13605</v>
      </c>
      <c r="K9" s="687">
        <v>13235</v>
      </c>
      <c r="L9" s="687">
        <v>370</v>
      </c>
      <c r="M9" s="686"/>
    </row>
    <row r="10" spans="1:13" ht="15.75" customHeight="1">
      <c r="B10" s="400"/>
      <c r="C10" s="400"/>
      <c r="D10" s="638"/>
      <c r="E10" s="682"/>
      <c r="F10" s="682"/>
      <c r="G10" s="682"/>
      <c r="H10" s="682"/>
      <c r="I10" s="682"/>
      <c r="J10" s="682"/>
      <c r="K10" s="682"/>
      <c r="L10" s="682"/>
      <c r="M10" s="679"/>
    </row>
    <row r="11" spans="1:13" ht="20.100000000000001" customHeight="1">
      <c r="A11" s="1576" t="s">
        <v>1227</v>
      </c>
      <c r="B11" s="1576"/>
      <c r="C11" s="684" t="s">
        <v>57</v>
      </c>
      <c r="D11" s="638">
        <v>1281</v>
      </c>
      <c r="E11" s="682">
        <v>96</v>
      </c>
      <c r="F11" s="682">
        <v>47</v>
      </c>
      <c r="G11" s="682">
        <v>4</v>
      </c>
      <c r="H11" s="682">
        <v>45</v>
      </c>
      <c r="I11" s="682">
        <v>0</v>
      </c>
      <c r="J11" s="682">
        <v>1185</v>
      </c>
      <c r="K11" s="682">
        <v>1153</v>
      </c>
      <c r="L11" s="682">
        <v>32</v>
      </c>
      <c r="M11" s="679"/>
    </row>
    <row r="12" spans="1:13" ht="20.100000000000001" customHeight="1">
      <c r="A12" s="400"/>
      <c r="B12" s="400"/>
      <c r="C12" s="305" t="s">
        <v>56</v>
      </c>
      <c r="D12" s="638">
        <v>1524</v>
      </c>
      <c r="E12" s="682">
        <v>137</v>
      </c>
      <c r="F12" s="682">
        <v>63</v>
      </c>
      <c r="G12" s="682">
        <v>0</v>
      </c>
      <c r="H12" s="682">
        <v>74</v>
      </c>
      <c r="I12" s="682">
        <v>0</v>
      </c>
      <c r="J12" s="682">
        <v>1387</v>
      </c>
      <c r="K12" s="682">
        <v>1352</v>
      </c>
      <c r="L12" s="682">
        <v>35</v>
      </c>
      <c r="M12" s="679"/>
    </row>
    <row r="13" spans="1:13" ht="20.100000000000001" customHeight="1">
      <c r="C13" s="305" t="s">
        <v>55</v>
      </c>
      <c r="D13" s="638">
        <v>2148</v>
      </c>
      <c r="E13" s="682">
        <v>67</v>
      </c>
      <c r="F13" s="682">
        <v>30</v>
      </c>
      <c r="G13" s="682">
        <v>2</v>
      </c>
      <c r="H13" s="682">
        <v>35</v>
      </c>
      <c r="I13" s="682">
        <v>0</v>
      </c>
      <c r="J13" s="682">
        <v>2081</v>
      </c>
      <c r="K13" s="682">
        <v>2030</v>
      </c>
      <c r="L13" s="682">
        <v>51</v>
      </c>
      <c r="M13" s="679"/>
    </row>
    <row r="14" spans="1:13" ht="20.100000000000001" customHeight="1">
      <c r="C14" s="305" t="s">
        <v>54</v>
      </c>
      <c r="D14" s="638">
        <v>993</v>
      </c>
      <c r="E14" s="682">
        <v>94</v>
      </c>
      <c r="F14" s="682">
        <v>52</v>
      </c>
      <c r="G14" s="682">
        <v>0</v>
      </c>
      <c r="H14" s="682">
        <v>42</v>
      </c>
      <c r="I14" s="682">
        <v>0</v>
      </c>
      <c r="J14" s="682">
        <v>899</v>
      </c>
      <c r="K14" s="682">
        <v>885</v>
      </c>
      <c r="L14" s="682">
        <v>14</v>
      </c>
      <c r="M14" s="679"/>
    </row>
    <row r="15" spans="1:13" ht="20.100000000000001" customHeight="1">
      <c r="C15" s="305" t="s">
        <v>53</v>
      </c>
      <c r="D15" s="638">
        <v>880</v>
      </c>
      <c r="E15" s="682">
        <v>82</v>
      </c>
      <c r="F15" s="682">
        <v>50</v>
      </c>
      <c r="G15" s="682">
        <v>2</v>
      </c>
      <c r="H15" s="682">
        <v>30</v>
      </c>
      <c r="I15" s="682">
        <v>0</v>
      </c>
      <c r="J15" s="682">
        <v>798</v>
      </c>
      <c r="K15" s="682">
        <v>776</v>
      </c>
      <c r="L15" s="682">
        <v>22</v>
      </c>
      <c r="M15" s="679"/>
    </row>
    <row r="16" spans="1:13" ht="20.100000000000001" customHeight="1">
      <c r="C16" s="305" t="s">
        <v>52</v>
      </c>
      <c r="D16" s="638">
        <v>779</v>
      </c>
      <c r="E16" s="682">
        <v>109</v>
      </c>
      <c r="F16" s="683">
        <v>51</v>
      </c>
      <c r="G16" s="683">
        <v>1</v>
      </c>
      <c r="H16" s="683">
        <v>56</v>
      </c>
      <c r="I16" s="682">
        <v>1</v>
      </c>
      <c r="J16" s="682">
        <v>670</v>
      </c>
      <c r="K16" s="683">
        <v>633</v>
      </c>
      <c r="L16" s="683">
        <v>37</v>
      </c>
      <c r="M16" s="679"/>
    </row>
    <row r="17" spans="1:13" ht="20.100000000000001" customHeight="1">
      <c r="C17" s="305">
        <v>10</v>
      </c>
      <c r="D17" s="638">
        <v>1212</v>
      </c>
      <c r="E17" s="682">
        <v>135</v>
      </c>
      <c r="F17" s="683">
        <v>65</v>
      </c>
      <c r="G17" s="683">
        <v>1</v>
      </c>
      <c r="H17" s="683">
        <v>69</v>
      </c>
      <c r="I17" s="682">
        <v>0</v>
      </c>
      <c r="J17" s="682">
        <v>1077</v>
      </c>
      <c r="K17" s="683">
        <v>1070</v>
      </c>
      <c r="L17" s="683">
        <v>7</v>
      </c>
      <c r="M17" s="679"/>
    </row>
    <row r="18" spans="1:13" ht="20.100000000000001" customHeight="1">
      <c r="C18" s="305">
        <v>11</v>
      </c>
      <c r="D18" s="638">
        <v>1367</v>
      </c>
      <c r="E18" s="682">
        <v>125</v>
      </c>
      <c r="F18" s="683">
        <v>49</v>
      </c>
      <c r="G18" s="682">
        <v>1</v>
      </c>
      <c r="H18" s="683">
        <v>75</v>
      </c>
      <c r="I18" s="682">
        <v>0</v>
      </c>
      <c r="J18" s="682">
        <v>1242</v>
      </c>
      <c r="K18" s="683">
        <v>1198</v>
      </c>
      <c r="L18" s="683">
        <v>44</v>
      </c>
      <c r="M18" s="679"/>
    </row>
    <row r="19" spans="1:13" ht="20.100000000000001" customHeight="1">
      <c r="C19" s="305">
        <v>12</v>
      </c>
      <c r="D19" s="638">
        <v>1275</v>
      </c>
      <c r="E19" s="682">
        <v>92</v>
      </c>
      <c r="F19" s="683">
        <v>41</v>
      </c>
      <c r="G19" s="683">
        <v>1</v>
      </c>
      <c r="H19" s="683">
        <v>48</v>
      </c>
      <c r="I19" s="682">
        <v>2</v>
      </c>
      <c r="J19" s="682">
        <v>1183</v>
      </c>
      <c r="K19" s="683">
        <v>1180</v>
      </c>
      <c r="L19" s="682">
        <v>3</v>
      </c>
      <c r="M19" s="679"/>
    </row>
    <row r="20" spans="1:13" ht="20.100000000000001" customHeight="1">
      <c r="A20" s="1576" t="s">
        <v>1226</v>
      </c>
      <c r="B20" s="1576"/>
      <c r="C20" s="684" t="s">
        <v>51</v>
      </c>
      <c r="D20" s="638">
        <v>967</v>
      </c>
      <c r="E20" s="682">
        <v>110</v>
      </c>
      <c r="F20" s="683">
        <v>65</v>
      </c>
      <c r="G20" s="683">
        <v>1</v>
      </c>
      <c r="H20" s="683">
        <v>44</v>
      </c>
      <c r="I20" s="683">
        <v>0</v>
      </c>
      <c r="J20" s="682">
        <v>857</v>
      </c>
      <c r="K20" s="683">
        <v>819</v>
      </c>
      <c r="L20" s="683">
        <v>38</v>
      </c>
      <c r="M20" s="679"/>
    </row>
    <row r="21" spans="1:13" ht="20.100000000000001" customHeight="1">
      <c r="C21" s="305" t="s">
        <v>50</v>
      </c>
      <c r="D21" s="638">
        <v>1016</v>
      </c>
      <c r="E21" s="682">
        <v>197</v>
      </c>
      <c r="F21" s="683">
        <v>93</v>
      </c>
      <c r="G21" s="683">
        <v>1</v>
      </c>
      <c r="H21" s="683">
        <v>103</v>
      </c>
      <c r="I21" s="683">
        <v>0</v>
      </c>
      <c r="J21" s="682">
        <v>819</v>
      </c>
      <c r="K21" s="683">
        <v>784</v>
      </c>
      <c r="L21" s="682">
        <v>35</v>
      </c>
      <c r="M21" s="679"/>
    </row>
    <row r="22" spans="1:13" ht="20.100000000000001" customHeight="1" thickBot="1">
      <c r="A22" s="279"/>
      <c r="B22" s="279"/>
      <c r="C22" s="302" t="s">
        <v>49</v>
      </c>
      <c r="D22" s="638">
        <v>1659</v>
      </c>
      <c r="E22" s="681">
        <v>252</v>
      </c>
      <c r="F22" s="680">
        <v>141</v>
      </c>
      <c r="G22" s="680">
        <v>3</v>
      </c>
      <c r="H22" s="680">
        <v>103</v>
      </c>
      <c r="I22" s="680">
        <v>5</v>
      </c>
      <c r="J22" s="681">
        <v>1407</v>
      </c>
      <c r="K22" s="680">
        <v>1355</v>
      </c>
      <c r="L22" s="680">
        <v>52</v>
      </c>
      <c r="M22" s="679"/>
    </row>
    <row r="23" spans="1:13" ht="9.9499999999999993" customHeight="1">
      <c r="B23" s="400"/>
      <c r="C23" s="400"/>
      <c r="D23" s="678"/>
      <c r="E23" s="677"/>
      <c r="F23" s="677"/>
      <c r="G23" s="677"/>
      <c r="H23" s="677"/>
      <c r="I23" s="677"/>
      <c r="J23" s="677"/>
      <c r="K23" s="677"/>
      <c r="L23" s="677"/>
    </row>
    <row r="24" spans="1:13" ht="20.100000000000001" customHeight="1">
      <c r="A24" s="268" t="s">
        <v>1292</v>
      </c>
      <c r="B24" s="400"/>
      <c r="C24" s="400"/>
      <c r="D24" s="270"/>
      <c r="E24" s="383"/>
      <c r="F24" s="383"/>
      <c r="G24" s="383"/>
      <c r="H24" s="383"/>
      <c r="I24" s="383"/>
      <c r="J24" s="383"/>
      <c r="K24" s="383"/>
      <c r="L24" s="383"/>
    </row>
    <row r="25" spans="1:13" ht="20.100000000000001" customHeight="1">
      <c r="A25" s="380" t="s">
        <v>26</v>
      </c>
    </row>
  </sheetData>
  <mergeCells count="13">
    <mergeCell ref="A1:L1"/>
    <mergeCell ref="A2:C2"/>
    <mergeCell ref="A11:B11"/>
    <mergeCell ref="A20:B20"/>
    <mergeCell ref="D3:D4"/>
    <mergeCell ref="E3:I3"/>
    <mergeCell ref="J3:L3"/>
    <mergeCell ref="A3:C4"/>
    <mergeCell ref="A5:C5"/>
    <mergeCell ref="A7:C7"/>
    <mergeCell ref="A8:C8"/>
    <mergeCell ref="A9:C9"/>
    <mergeCell ref="A6:C6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zoomScale="110" zoomScaleNormal="100" zoomScaleSheetLayoutView="110" workbookViewId="0">
      <selection sqref="A1:I1"/>
    </sheetView>
  </sheetViews>
  <sheetFormatPr defaultColWidth="9" defaultRowHeight="13.5"/>
  <cols>
    <col min="1" max="1" width="6.875" style="661" customWidth="1"/>
    <col min="2" max="2" width="4.625" style="661" customWidth="1"/>
    <col min="3" max="3" width="6.875" style="661" customWidth="1"/>
    <col min="4" max="9" width="12.625" style="661" customWidth="1"/>
    <col min="10" max="10" width="8.25" style="661" customWidth="1"/>
    <col min="11" max="14" width="4.125" style="661" customWidth="1"/>
    <col min="15" max="16384" width="9" style="661"/>
  </cols>
  <sheetData>
    <row r="1" spans="1:13" s="380" customFormat="1" ht="27" customHeight="1">
      <c r="A1" s="1471" t="s">
        <v>1695</v>
      </c>
      <c r="B1" s="1471"/>
      <c r="C1" s="1471"/>
      <c r="D1" s="1471"/>
      <c r="E1" s="1471"/>
      <c r="F1" s="1471"/>
      <c r="G1" s="1471"/>
      <c r="H1" s="1471"/>
      <c r="I1" s="1471"/>
    </row>
    <row r="2" spans="1:13" s="380" customFormat="1" ht="20.100000000000001" customHeight="1" thickBot="1">
      <c r="A2" s="676" t="s">
        <v>1269</v>
      </c>
      <c r="D2" s="400"/>
      <c r="E2" s="400"/>
      <c r="F2" s="400"/>
      <c r="G2" s="400"/>
      <c r="H2" s="400"/>
      <c r="I2" s="400"/>
    </row>
    <row r="3" spans="1:13" s="672" customFormat="1" ht="20.100000000000001" customHeight="1">
      <c r="A3" s="1458" t="s">
        <v>1694</v>
      </c>
      <c r="B3" s="1454"/>
      <c r="C3" s="1454"/>
      <c r="D3" s="675" t="s">
        <v>1232</v>
      </c>
      <c r="E3" s="674" t="s">
        <v>1693</v>
      </c>
      <c r="F3" s="674" t="s">
        <v>1692</v>
      </c>
      <c r="G3" s="674" t="s">
        <v>1691</v>
      </c>
      <c r="H3" s="674" t="s">
        <v>1249</v>
      </c>
      <c r="I3" s="673" t="s">
        <v>1690</v>
      </c>
    </row>
    <row r="4" spans="1:13" ht="20.100000000000001" customHeight="1">
      <c r="A4" s="1490" t="s">
        <v>1229</v>
      </c>
      <c r="B4" s="1490"/>
      <c r="C4" s="1491"/>
      <c r="D4" s="671">
        <v>41645</v>
      </c>
      <c r="E4" s="625">
        <v>1438</v>
      </c>
      <c r="F4" s="625">
        <v>15052</v>
      </c>
      <c r="G4" s="625">
        <v>8966</v>
      </c>
      <c r="H4" s="625">
        <v>9333</v>
      </c>
      <c r="I4" s="625">
        <v>6856</v>
      </c>
      <c r="J4" s="662"/>
    </row>
    <row r="5" spans="1:13" ht="20.100000000000001" customHeight="1">
      <c r="A5" s="1460" t="s">
        <v>50</v>
      </c>
      <c r="B5" s="1460"/>
      <c r="C5" s="1478"/>
      <c r="D5" s="671">
        <v>34148</v>
      </c>
      <c r="E5" s="625">
        <v>166</v>
      </c>
      <c r="F5" s="625">
        <v>16273</v>
      </c>
      <c r="G5" s="625">
        <v>8853</v>
      </c>
      <c r="H5" s="625">
        <v>4060</v>
      </c>
      <c r="I5" s="625">
        <v>4796</v>
      </c>
      <c r="J5" s="662"/>
    </row>
    <row r="6" spans="1:13" ht="20.100000000000001" customHeight="1">
      <c r="A6" s="1460" t="s">
        <v>49</v>
      </c>
      <c r="B6" s="1460"/>
      <c r="C6" s="1478"/>
      <c r="D6" s="671">
        <v>37636</v>
      </c>
      <c r="E6" s="625">
        <v>250</v>
      </c>
      <c r="F6" s="625">
        <v>16339</v>
      </c>
      <c r="G6" s="625">
        <v>9794</v>
      </c>
      <c r="H6" s="625">
        <v>5688</v>
      </c>
      <c r="I6" s="625">
        <v>5565</v>
      </c>
      <c r="J6" s="662"/>
    </row>
    <row r="7" spans="1:13" ht="20.100000000000001" customHeight="1">
      <c r="A7" s="1460" t="s">
        <v>1228</v>
      </c>
      <c r="B7" s="1460"/>
      <c r="C7" s="1478"/>
      <c r="D7" s="671">
        <v>40334</v>
      </c>
      <c r="E7" s="625">
        <v>3818</v>
      </c>
      <c r="F7" s="625">
        <v>16857</v>
      </c>
      <c r="G7" s="625">
        <v>9553</v>
      </c>
      <c r="H7" s="625">
        <v>4921</v>
      </c>
      <c r="I7" s="625">
        <v>5185</v>
      </c>
      <c r="J7" s="662"/>
    </row>
    <row r="8" spans="1:13" ht="20.100000000000001" customHeight="1">
      <c r="A8" s="1479" t="s">
        <v>56</v>
      </c>
      <c r="B8" s="1479"/>
      <c r="C8" s="1479"/>
      <c r="D8" s="670">
        <v>40030</v>
      </c>
      <c r="E8" s="669">
        <v>2464</v>
      </c>
      <c r="F8" s="669">
        <v>19067</v>
      </c>
      <c r="G8" s="669">
        <v>7216</v>
      </c>
      <c r="H8" s="669">
        <v>5509</v>
      </c>
      <c r="I8" s="669">
        <v>5774</v>
      </c>
      <c r="J8" s="662"/>
    </row>
    <row r="9" spans="1:13" ht="15.75" customHeight="1">
      <c r="A9" s="268"/>
      <c r="B9" s="273"/>
      <c r="C9" s="273"/>
      <c r="D9" s="668"/>
      <c r="E9" s="667"/>
      <c r="F9" s="667"/>
      <c r="G9" s="667"/>
      <c r="H9" s="667"/>
      <c r="I9" s="667"/>
      <c r="J9" s="662"/>
    </row>
    <row r="10" spans="1:13" ht="20.100000000000001" customHeight="1">
      <c r="A10" s="1448" t="s">
        <v>1227</v>
      </c>
      <c r="B10" s="1448"/>
      <c r="C10" s="284" t="s">
        <v>57</v>
      </c>
      <c r="D10" s="666">
        <v>3178</v>
      </c>
      <c r="E10" s="630">
        <v>0</v>
      </c>
      <c r="F10" s="630">
        <v>1789</v>
      </c>
      <c r="G10" s="630">
        <v>359</v>
      </c>
      <c r="H10" s="630">
        <v>376</v>
      </c>
      <c r="I10" s="630">
        <v>654</v>
      </c>
      <c r="J10" s="665"/>
    </row>
    <row r="11" spans="1:13" ht="20.100000000000001" customHeight="1">
      <c r="A11" s="1448"/>
      <c r="B11" s="1448"/>
      <c r="C11" s="284" t="s">
        <v>56</v>
      </c>
      <c r="D11" s="666">
        <v>3400</v>
      </c>
      <c r="E11" s="630">
        <v>785</v>
      </c>
      <c r="F11" s="630">
        <v>1516</v>
      </c>
      <c r="G11" s="630">
        <v>461</v>
      </c>
      <c r="H11" s="630">
        <v>226</v>
      </c>
      <c r="I11" s="630">
        <v>412</v>
      </c>
      <c r="J11" s="665"/>
    </row>
    <row r="12" spans="1:13" ht="20.100000000000001" customHeight="1">
      <c r="A12" s="268"/>
      <c r="B12" s="268"/>
      <c r="C12" s="284" t="s">
        <v>55</v>
      </c>
      <c r="D12" s="666">
        <v>4718</v>
      </c>
      <c r="E12" s="630">
        <v>0</v>
      </c>
      <c r="F12" s="630">
        <v>1049</v>
      </c>
      <c r="G12" s="630">
        <v>1868</v>
      </c>
      <c r="H12" s="630">
        <v>1220</v>
      </c>
      <c r="I12" s="630">
        <v>581</v>
      </c>
      <c r="J12" s="665"/>
      <c r="M12" s="352"/>
    </row>
    <row r="13" spans="1:13" ht="20.100000000000001" customHeight="1">
      <c r="A13" s="268"/>
      <c r="B13" s="268"/>
      <c r="C13" s="284" t="s">
        <v>54</v>
      </c>
      <c r="D13" s="666">
        <v>2898</v>
      </c>
      <c r="E13" s="630">
        <v>0</v>
      </c>
      <c r="F13" s="630">
        <v>1313</v>
      </c>
      <c r="G13" s="630">
        <v>637</v>
      </c>
      <c r="H13" s="630">
        <v>434</v>
      </c>
      <c r="I13" s="630">
        <v>514</v>
      </c>
      <c r="J13" s="665"/>
    </row>
    <row r="14" spans="1:13" ht="20.100000000000001" customHeight="1">
      <c r="A14" s="268"/>
      <c r="B14" s="268"/>
      <c r="C14" s="284" t="s">
        <v>53</v>
      </c>
      <c r="D14" s="666">
        <v>2694</v>
      </c>
      <c r="E14" s="630">
        <v>10</v>
      </c>
      <c r="F14" s="630">
        <v>1830</v>
      </c>
      <c r="G14" s="630">
        <v>143</v>
      </c>
      <c r="H14" s="630">
        <v>310</v>
      </c>
      <c r="I14" s="630">
        <v>401</v>
      </c>
      <c r="J14" s="665"/>
    </row>
    <row r="15" spans="1:13" ht="20.100000000000001" customHeight="1">
      <c r="A15" s="268"/>
      <c r="B15" s="268"/>
      <c r="C15" s="284" t="s">
        <v>52</v>
      </c>
      <c r="D15" s="666">
        <v>4068</v>
      </c>
      <c r="E15" s="630">
        <v>505</v>
      </c>
      <c r="F15" s="630">
        <v>1663</v>
      </c>
      <c r="G15" s="630">
        <v>689</v>
      </c>
      <c r="H15" s="630">
        <v>821</v>
      </c>
      <c r="I15" s="630">
        <v>390</v>
      </c>
      <c r="J15" s="665"/>
    </row>
    <row r="16" spans="1:13" ht="20.100000000000001" customHeight="1">
      <c r="A16" s="268"/>
      <c r="B16" s="268"/>
      <c r="C16" s="284">
        <v>10</v>
      </c>
      <c r="D16" s="666">
        <v>3818</v>
      </c>
      <c r="E16" s="630">
        <v>550</v>
      </c>
      <c r="F16" s="630">
        <v>1371</v>
      </c>
      <c r="G16" s="630">
        <v>826</v>
      </c>
      <c r="H16" s="630">
        <v>590</v>
      </c>
      <c r="I16" s="630">
        <v>481</v>
      </c>
      <c r="J16" s="665"/>
    </row>
    <row r="17" spans="1:10" ht="20.100000000000001" customHeight="1">
      <c r="A17" s="268"/>
      <c r="B17" s="268"/>
      <c r="C17" s="284">
        <v>11</v>
      </c>
      <c r="D17" s="666">
        <v>3144</v>
      </c>
      <c r="E17" s="630">
        <v>420</v>
      </c>
      <c r="F17" s="630">
        <v>1409</v>
      </c>
      <c r="G17" s="630">
        <v>651</v>
      </c>
      <c r="H17" s="630">
        <v>242</v>
      </c>
      <c r="I17" s="630">
        <v>422</v>
      </c>
      <c r="J17" s="665"/>
    </row>
    <row r="18" spans="1:10" ht="20.100000000000001" customHeight="1">
      <c r="A18" s="268"/>
      <c r="B18" s="268"/>
      <c r="C18" s="284">
        <v>12</v>
      </c>
      <c r="D18" s="666">
        <v>3337</v>
      </c>
      <c r="E18" s="630">
        <v>14</v>
      </c>
      <c r="F18" s="630">
        <v>1845</v>
      </c>
      <c r="G18" s="630">
        <v>868</v>
      </c>
      <c r="H18" s="630">
        <v>221</v>
      </c>
      <c r="I18" s="630">
        <v>389</v>
      </c>
      <c r="J18" s="665"/>
    </row>
    <row r="19" spans="1:10" ht="20.100000000000001" customHeight="1">
      <c r="A19" s="1448" t="s">
        <v>1226</v>
      </c>
      <c r="B19" s="1448"/>
      <c r="C19" s="284" t="s">
        <v>51</v>
      </c>
      <c r="D19" s="666">
        <v>2768</v>
      </c>
      <c r="E19" s="630">
        <v>0</v>
      </c>
      <c r="F19" s="630">
        <v>1872</v>
      </c>
      <c r="G19" s="630">
        <v>234</v>
      </c>
      <c r="H19" s="630">
        <v>232</v>
      </c>
      <c r="I19" s="630">
        <v>430</v>
      </c>
      <c r="J19" s="665"/>
    </row>
    <row r="20" spans="1:10" ht="20.100000000000001" customHeight="1">
      <c r="A20" s="268"/>
      <c r="B20" s="268"/>
      <c r="C20" s="284" t="s">
        <v>50</v>
      </c>
      <c r="D20" s="666">
        <v>3372</v>
      </c>
      <c r="E20" s="630">
        <v>180</v>
      </c>
      <c r="F20" s="630">
        <v>1818</v>
      </c>
      <c r="G20" s="630">
        <v>322</v>
      </c>
      <c r="H20" s="630">
        <v>581</v>
      </c>
      <c r="I20" s="630">
        <v>471</v>
      </c>
      <c r="J20" s="665"/>
    </row>
    <row r="21" spans="1:10" ht="20.100000000000001" customHeight="1" thickBot="1">
      <c r="A21" s="279"/>
      <c r="B21" s="279"/>
      <c r="C21" s="302" t="s">
        <v>49</v>
      </c>
      <c r="D21" s="666">
        <v>2635</v>
      </c>
      <c r="E21" s="627">
        <v>0</v>
      </c>
      <c r="F21" s="627">
        <v>1592</v>
      </c>
      <c r="G21" s="627">
        <v>158</v>
      </c>
      <c r="H21" s="627">
        <v>256</v>
      </c>
      <c r="I21" s="627">
        <v>629</v>
      </c>
      <c r="J21" s="665"/>
    </row>
    <row r="22" spans="1:10" ht="9.9499999999999993" customHeight="1">
      <c r="A22" s="380"/>
      <c r="B22" s="380"/>
      <c r="C22" s="284"/>
      <c r="D22" s="664"/>
      <c r="E22" s="664"/>
      <c r="F22" s="664"/>
      <c r="G22" s="664"/>
      <c r="H22" s="664"/>
      <c r="I22" s="664"/>
      <c r="J22" s="662"/>
    </row>
    <row r="23" spans="1:10" ht="20.100000000000001" customHeight="1">
      <c r="A23" s="268" t="s">
        <v>1689</v>
      </c>
      <c r="B23" s="380"/>
      <c r="C23" s="284"/>
      <c r="D23" s="663"/>
      <c r="E23" s="663"/>
      <c r="F23" s="663"/>
      <c r="G23" s="663"/>
      <c r="H23" s="663"/>
      <c r="I23" s="663"/>
      <c r="J23" s="662"/>
    </row>
    <row r="24" spans="1:10" ht="20.100000000000001" customHeight="1">
      <c r="A24" s="661" t="s">
        <v>1688</v>
      </c>
    </row>
    <row r="29" spans="1:10">
      <c r="C29" s="352"/>
    </row>
  </sheetData>
  <mergeCells count="10">
    <mergeCell ref="A1:I1"/>
    <mergeCell ref="A3:C3"/>
    <mergeCell ref="A10:B10"/>
    <mergeCell ref="A19:B19"/>
    <mergeCell ref="A11:B11"/>
    <mergeCell ref="A4:C4"/>
    <mergeCell ref="A5:C5"/>
    <mergeCell ref="A6:C6"/>
    <mergeCell ref="A7:C7"/>
    <mergeCell ref="A8:C8"/>
  </mergeCells>
  <phoneticPr fontId="6"/>
  <printOptions horizontalCentered="1"/>
  <pageMargins left="1.6929133858267718" right="0.70866141732283472" top="0.74803149606299213" bottom="0.74803149606299213" header="0.31496062992125984" footer="0.31496062992125984"/>
  <pageSetup paperSize="9" scale="110" fitToWidth="0" fitToHeight="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zoomScaleSheetLayoutView="100" workbookViewId="0">
      <selection sqref="A1:K1"/>
    </sheetView>
  </sheetViews>
  <sheetFormatPr defaultRowHeight="13.5"/>
  <cols>
    <col min="1" max="1" width="4.625" style="268" customWidth="1"/>
    <col min="2" max="2" width="4.5" style="268" bestFit="1" customWidth="1"/>
    <col min="3" max="3" width="5.875" style="268" customWidth="1"/>
    <col min="4" max="11" width="11.625" style="268" customWidth="1"/>
    <col min="12" max="15" width="5" style="268" customWidth="1"/>
    <col min="16" max="16384" width="9" style="268"/>
  </cols>
  <sheetData>
    <row r="1" spans="1:15" ht="27" customHeight="1">
      <c r="A1" s="1451" t="s">
        <v>1687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</row>
    <row r="2" spans="1:15" ht="20.100000000000001" customHeight="1" thickBot="1">
      <c r="A2" s="1448" t="s">
        <v>1269</v>
      </c>
      <c r="B2" s="1448"/>
      <c r="C2" s="1448"/>
      <c r="D2" s="296"/>
      <c r="E2" s="296"/>
      <c r="F2" s="296"/>
      <c r="G2" s="296"/>
      <c r="H2" s="296"/>
      <c r="I2" s="296"/>
      <c r="J2" s="296"/>
      <c r="K2" s="296"/>
    </row>
    <row r="3" spans="1:15" s="657" customFormat="1" ht="20.100000000000001" customHeight="1">
      <c r="A3" s="1458" t="s">
        <v>2</v>
      </c>
      <c r="B3" s="1454"/>
      <c r="C3" s="1454"/>
      <c r="D3" s="1474" t="s">
        <v>1179</v>
      </c>
      <c r="E3" s="1474" t="s">
        <v>1568</v>
      </c>
      <c r="F3" s="1474" t="s">
        <v>1686</v>
      </c>
      <c r="G3" s="1474" t="s">
        <v>1685</v>
      </c>
      <c r="H3" s="1577" t="s">
        <v>1594</v>
      </c>
      <c r="I3" s="1577"/>
      <c r="J3" s="1577"/>
      <c r="K3" s="1578"/>
    </row>
    <row r="4" spans="1:15" s="657" customFormat="1" ht="20.100000000000001" customHeight="1">
      <c r="A4" s="1459"/>
      <c r="B4" s="1455"/>
      <c r="C4" s="1455"/>
      <c r="D4" s="1475"/>
      <c r="E4" s="1475"/>
      <c r="F4" s="1475"/>
      <c r="G4" s="1475"/>
      <c r="H4" s="660" t="s">
        <v>1568</v>
      </c>
      <c r="I4" s="659" t="s">
        <v>1684</v>
      </c>
      <c r="J4" s="659" t="s">
        <v>1683</v>
      </c>
      <c r="K4" s="658" t="s">
        <v>1614</v>
      </c>
    </row>
    <row r="5" spans="1:15" ht="20.100000000000001" customHeight="1">
      <c r="A5" s="1448" t="s">
        <v>11</v>
      </c>
      <c r="B5" s="1448"/>
      <c r="C5" s="1449"/>
      <c r="D5" s="393">
        <v>16722</v>
      </c>
      <c r="E5" s="281">
        <v>7035</v>
      </c>
      <c r="F5" s="281">
        <v>1500</v>
      </c>
      <c r="G5" s="281">
        <v>5535</v>
      </c>
      <c r="H5" s="656">
        <v>9687</v>
      </c>
      <c r="I5" s="281">
        <v>7642</v>
      </c>
      <c r="J5" s="281">
        <v>1291</v>
      </c>
      <c r="K5" s="281">
        <v>754</v>
      </c>
      <c r="L5" s="646"/>
    </row>
    <row r="6" spans="1:15" s="311" customFormat="1" ht="20.100000000000001" customHeight="1">
      <c r="A6" s="1579" t="s">
        <v>12</v>
      </c>
      <c r="B6" s="1579"/>
      <c r="C6" s="1580"/>
      <c r="D6" s="393">
        <v>7430</v>
      </c>
      <c r="E6" s="281">
        <v>4304</v>
      </c>
      <c r="F6" s="281">
        <v>1197</v>
      </c>
      <c r="G6" s="281">
        <v>3107</v>
      </c>
      <c r="H6" s="656">
        <v>3126</v>
      </c>
      <c r="I6" s="281">
        <v>2270</v>
      </c>
      <c r="J6" s="281">
        <v>717</v>
      </c>
      <c r="K6" s="281">
        <v>139</v>
      </c>
      <c r="L6" s="655"/>
    </row>
    <row r="7" spans="1:15" s="311" customFormat="1" ht="20.100000000000001" customHeight="1">
      <c r="A7" s="1579" t="s">
        <v>13</v>
      </c>
      <c r="B7" s="1579"/>
      <c r="C7" s="1580"/>
      <c r="D7" s="393">
        <v>11194</v>
      </c>
      <c r="E7" s="281">
        <v>5593</v>
      </c>
      <c r="F7" s="281">
        <v>1225</v>
      </c>
      <c r="G7" s="281">
        <v>4368</v>
      </c>
      <c r="H7" s="656">
        <v>5601</v>
      </c>
      <c r="I7" s="281">
        <v>5017</v>
      </c>
      <c r="J7" s="281">
        <v>386</v>
      </c>
      <c r="K7" s="281">
        <v>198</v>
      </c>
      <c r="L7" s="655"/>
    </row>
    <row r="8" spans="1:15" s="311" customFormat="1" ht="20.100000000000001" customHeight="1">
      <c r="A8" s="1579" t="s">
        <v>1198</v>
      </c>
      <c r="B8" s="1579"/>
      <c r="C8" s="1580"/>
      <c r="D8" s="281">
        <v>12417</v>
      </c>
      <c r="E8" s="281">
        <v>4748</v>
      </c>
      <c r="F8" s="281">
        <v>1271</v>
      </c>
      <c r="G8" s="281">
        <v>3477</v>
      </c>
      <c r="H8" s="656">
        <v>7669</v>
      </c>
      <c r="I8" s="281">
        <v>6241</v>
      </c>
      <c r="J8" s="281">
        <v>1213</v>
      </c>
      <c r="K8" s="281">
        <v>215</v>
      </c>
      <c r="L8" s="655"/>
    </row>
    <row r="9" spans="1:15" s="306" customFormat="1" ht="20.100000000000001" customHeight="1">
      <c r="A9" s="1581" t="s">
        <v>15</v>
      </c>
      <c r="B9" s="1581"/>
      <c r="C9" s="1582"/>
      <c r="D9" s="654">
        <v>11057</v>
      </c>
      <c r="E9" s="654">
        <v>5735</v>
      </c>
      <c r="F9" s="654">
        <v>979</v>
      </c>
      <c r="G9" s="654">
        <v>4756</v>
      </c>
      <c r="H9" s="654">
        <v>5322</v>
      </c>
      <c r="I9" s="654">
        <v>3691</v>
      </c>
      <c r="J9" s="654">
        <v>1217</v>
      </c>
      <c r="K9" s="654">
        <v>414</v>
      </c>
      <c r="L9" s="653"/>
    </row>
    <row r="10" spans="1:15" ht="15.75" customHeight="1">
      <c r="B10" s="273"/>
      <c r="C10" s="273"/>
      <c r="D10" s="652"/>
      <c r="E10" s="651"/>
      <c r="F10" s="649"/>
      <c r="G10" s="649"/>
      <c r="H10" s="649"/>
      <c r="I10" s="649"/>
      <c r="J10" s="649"/>
      <c r="K10" s="649"/>
      <c r="L10" s="646"/>
    </row>
    <row r="11" spans="1:15" ht="20.100000000000001" customHeight="1">
      <c r="A11" s="1448" t="s">
        <v>16</v>
      </c>
      <c r="B11" s="1448"/>
      <c r="C11" s="284" t="s">
        <v>57</v>
      </c>
      <c r="D11" s="650">
        <f t="shared" ref="D11:D22" si="0">E11+H11</f>
        <v>871</v>
      </c>
      <c r="E11" s="649">
        <f t="shared" ref="E11:E22" si="1">F11+G11</f>
        <v>459</v>
      </c>
      <c r="F11" s="649">
        <v>75</v>
      </c>
      <c r="G11" s="649">
        <v>384</v>
      </c>
      <c r="H11" s="649">
        <f t="shared" ref="H11:H22" si="2">I11+J11+K11</f>
        <v>412</v>
      </c>
      <c r="I11" s="649">
        <v>361</v>
      </c>
      <c r="J11" s="649">
        <v>18</v>
      </c>
      <c r="K11" s="649">
        <v>33</v>
      </c>
      <c r="L11" s="646"/>
      <c r="M11" s="281"/>
    </row>
    <row r="12" spans="1:15" ht="20.100000000000001" customHeight="1">
      <c r="C12" s="284" t="s">
        <v>56</v>
      </c>
      <c r="D12" s="650">
        <f t="shared" si="0"/>
        <v>816</v>
      </c>
      <c r="E12" s="649">
        <f t="shared" si="1"/>
        <v>321</v>
      </c>
      <c r="F12" s="649">
        <v>96</v>
      </c>
      <c r="G12" s="649">
        <v>225</v>
      </c>
      <c r="H12" s="649">
        <f t="shared" si="2"/>
        <v>495</v>
      </c>
      <c r="I12" s="649">
        <v>391</v>
      </c>
      <c r="J12" s="649">
        <v>104</v>
      </c>
      <c r="K12" s="649">
        <v>0</v>
      </c>
      <c r="L12" s="646"/>
      <c r="M12" s="281"/>
      <c r="O12" s="273"/>
    </row>
    <row r="13" spans="1:15" ht="20.100000000000001" customHeight="1">
      <c r="C13" s="284" t="s">
        <v>55</v>
      </c>
      <c r="D13" s="650">
        <f t="shared" si="0"/>
        <v>941</v>
      </c>
      <c r="E13" s="649">
        <f t="shared" si="1"/>
        <v>491</v>
      </c>
      <c r="F13" s="649">
        <v>88</v>
      </c>
      <c r="G13" s="649">
        <v>403</v>
      </c>
      <c r="H13" s="649">
        <f t="shared" si="2"/>
        <v>450</v>
      </c>
      <c r="I13" s="649">
        <v>305</v>
      </c>
      <c r="J13" s="649">
        <v>129</v>
      </c>
      <c r="K13" s="649">
        <v>16</v>
      </c>
      <c r="L13" s="646"/>
      <c r="M13" s="281"/>
      <c r="O13" s="273"/>
    </row>
    <row r="14" spans="1:15" ht="20.100000000000001" customHeight="1">
      <c r="C14" s="284" t="s">
        <v>54</v>
      </c>
      <c r="D14" s="650">
        <f t="shared" si="0"/>
        <v>979</v>
      </c>
      <c r="E14" s="649">
        <f t="shared" si="1"/>
        <v>423</v>
      </c>
      <c r="F14" s="649">
        <v>79</v>
      </c>
      <c r="G14" s="649">
        <v>344</v>
      </c>
      <c r="H14" s="649">
        <f t="shared" si="2"/>
        <v>556</v>
      </c>
      <c r="I14" s="649">
        <v>411</v>
      </c>
      <c r="J14" s="649">
        <v>98</v>
      </c>
      <c r="K14" s="649">
        <v>47</v>
      </c>
      <c r="L14" s="646"/>
      <c r="M14" s="281"/>
    </row>
    <row r="15" spans="1:15" ht="20.100000000000001" customHeight="1">
      <c r="C15" s="284" t="s">
        <v>53</v>
      </c>
      <c r="D15" s="650">
        <f t="shared" si="0"/>
        <v>1046</v>
      </c>
      <c r="E15" s="649">
        <f t="shared" si="1"/>
        <v>357</v>
      </c>
      <c r="F15" s="649">
        <v>51</v>
      </c>
      <c r="G15" s="649">
        <v>306</v>
      </c>
      <c r="H15" s="649">
        <f t="shared" si="2"/>
        <v>689</v>
      </c>
      <c r="I15" s="649">
        <v>566</v>
      </c>
      <c r="J15" s="649">
        <v>0</v>
      </c>
      <c r="K15" s="649">
        <v>123</v>
      </c>
      <c r="L15" s="646"/>
      <c r="M15" s="281"/>
    </row>
    <row r="16" spans="1:15" ht="20.100000000000001" customHeight="1">
      <c r="C16" s="284" t="s">
        <v>52</v>
      </c>
      <c r="D16" s="650">
        <f t="shared" si="0"/>
        <v>963</v>
      </c>
      <c r="E16" s="649">
        <f t="shared" si="1"/>
        <v>427</v>
      </c>
      <c r="F16" s="649">
        <v>56</v>
      </c>
      <c r="G16" s="649">
        <v>371</v>
      </c>
      <c r="H16" s="649">
        <f t="shared" si="2"/>
        <v>536</v>
      </c>
      <c r="I16" s="649">
        <v>209</v>
      </c>
      <c r="J16" s="649">
        <v>276</v>
      </c>
      <c r="K16" s="649">
        <v>51</v>
      </c>
      <c r="L16" s="646"/>
      <c r="M16" s="281"/>
    </row>
    <row r="17" spans="1:13" ht="20.100000000000001" customHeight="1">
      <c r="C17" s="284">
        <v>10</v>
      </c>
      <c r="D17" s="650">
        <f t="shared" si="0"/>
        <v>1176</v>
      </c>
      <c r="E17" s="649">
        <f t="shared" si="1"/>
        <v>649</v>
      </c>
      <c r="F17" s="649">
        <v>84</v>
      </c>
      <c r="G17" s="649">
        <v>565</v>
      </c>
      <c r="H17" s="649">
        <f t="shared" si="2"/>
        <v>527</v>
      </c>
      <c r="I17" s="649">
        <v>430</v>
      </c>
      <c r="J17" s="649">
        <v>12</v>
      </c>
      <c r="K17" s="649">
        <v>85</v>
      </c>
      <c r="L17" s="646"/>
      <c r="M17" s="281"/>
    </row>
    <row r="18" spans="1:13" ht="20.100000000000001" customHeight="1">
      <c r="C18" s="284">
        <v>11</v>
      </c>
      <c r="D18" s="650">
        <f t="shared" si="0"/>
        <v>1526</v>
      </c>
      <c r="E18" s="649">
        <f t="shared" si="1"/>
        <v>864</v>
      </c>
      <c r="F18" s="649">
        <v>78</v>
      </c>
      <c r="G18" s="649">
        <v>786</v>
      </c>
      <c r="H18" s="649">
        <f t="shared" si="2"/>
        <v>662</v>
      </c>
      <c r="I18" s="649">
        <v>253</v>
      </c>
      <c r="J18" s="649">
        <v>373</v>
      </c>
      <c r="K18" s="649">
        <v>36</v>
      </c>
      <c r="L18" s="646"/>
      <c r="M18" s="281"/>
    </row>
    <row r="19" spans="1:13" ht="20.100000000000001" customHeight="1">
      <c r="C19" s="284">
        <v>12</v>
      </c>
      <c r="D19" s="650">
        <f t="shared" si="0"/>
        <v>702</v>
      </c>
      <c r="E19" s="649">
        <f t="shared" si="1"/>
        <v>377</v>
      </c>
      <c r="F19" s="649">
        <v>77</v>
      </c>
      <c r="G19" s="649">
        <v>300</v>
      </c>
      <c r="H19" s="649">
        <f t="shared" si="2"/>
        <v>325</v>
      </c>
      <c r="I19" s="649">
        <v>312</v>
      </c>
      <c r="J19" s="649">
        <v>0</v>
      </c>
      <c r="K19" s="649">
        <v>13</v>
      </c>
      <c r="L19" s="646"/>
      <c r="M19" s="281"/>
    </row>
    <row r="20" spans="1:13" ht="20.100000000000001" customHeight="1">
      <c r="A20" s="1448" t="s">
        <v>1226</v>
      </c>
      <c r="B20" s="1448"/>
      <c r="C20" s="284" t="s">
        <v>51</v>
      </c>
      <c r="D20" s="650">
        <f t="shared" si="0"/>
        <v>456</v>
      </c>
      <c r="E20" s="649">
        <f t="shared" si="1"/>
        <v>389</v>
      </c>
      <c r="F20" s="649">
        <v>51</v>
      </c>
      <c r="G20" s="649">
        <v>338</v>
      </c>
      <c r="H20" s="649">
        <f t="shared" si="2"/>
        <v>67</v>
      </c>
      <c r="I20" s="649">
        <v>67</v>
      </c>
      <c r="J20" s="649">
        <v>0</v>
      </c>
      <c r="K20" s="649">
        <v>0</v>
      </c>
      <c r="L20" s="646"/>
      <c r="M20" s="281"/>
    </row>
    <row r="21" spans="1:13" ht="20.100000000000001" customHeight="1">
      <c r="C21" s="284" t="s">
        <v>50</v>
      </c>
      <c r="D21" s="650">
        <f t="shared" si="0"/>
        <v>529</v>
      </c>
      <c r="E21" s="649">
        <f t="shared" si="1"/>
        <v>449</v>
      </c>
      <c r="F21" s="649">
        <v>122</v>
      </c>
      <c r="G21" s="649">
        <v>327</v>
      </c>
      <c r="H21" s="649">
        <f t="shared" si="2"/>
        <v>80</v>
      </c>
      <c r="I21" s="649">
        <v>70</v>
      </c>
      <c r="J21" s="649">
        <v>0</v>
      </c>
      <c r="K21" s="649">
        <v>10</v>
      </c>
      <c r="L21" s="646"/>
      <c r="M21" s="281"/>
    </row>
    <row r="22" spans="1:13" ht="20.100000000000001" customHeight="1" thickBot="1">
      <c r="A22" s="279"/>
      <c r="B22" s="279"/>
      <c r="C22" s="302" t="s">
        <v>49</v>
      </c>
      <c r="D22" s="648">
        <f t="shared" si="0"/>
        <v>1052</v>
      </c>
      <c r="E22" s="647">
        <f t="shared" si="1"/>
        <v>529</v>
      </c>
      <c r="F22" s="647">
        <v>122</v>
      </c>
      <c r="G22" s="647">
        <v>407</v>
      </c>
      <c r="H22" s="647">
        <f t="shared" si="2"/>
        <v>523</v>
      </c>
      <c r="I22" s="647">
        <v>316</v>
      </c>
      <c r="J22" s="647">
        <v>207</v>
      </c>
      <c r="K22" s="647">
        <v>0</v>
      </c>
      <c r="L22" s="646"/>
      <c r="M22" s="281"/>
    </row>
    <row r="23" spans="1:13" ht="9.9499999999999993" customHeight="1">
      <c r="B23" s="273"/>
      <c r="C23" s="273"/>
      <c r="D23" s="644"/>
      <c r="E23" s="644"/>
      <c r="F23" s="644"/>
      <c r="G23" s="644"/>
      <c r="H23" s="644"/>
      <c r="I23" s="644"/>
      <c r="J23" s="644"/>
      <c r="K23" s="644"/>
    </row>
    <row r="24" spans="1:13" ht="20.100000000000001" customHeight="1">
      <c r="A24" s="645" t="s">
        <v>1682</v>
      </c>
      <c r="B24" s="273"/>
      <c r="C24" s="273"/>
      <c r="D24" s="644"/>
      <c r="E24" s="644"/>
      <c r="F24" s="644"/>
      <c r="G24" s="644"/>
      <c r="H24" s="644"/>
      <c r="I24" s="644"/>
      <c r="J24" s="644"/>
      <c r="K24" s="644"/>
    </row>
    <row r="25" spans="1:13" ht="20.100000000000001" customHeight="1">
      <c r="A25" s="268" t="s">
        <v>1681</v>
      </c>
    </row>
    <row r="26" spans="1:13">
      <c r="E26" s="643"/>
      <c r="H26" s="643"/>
    </row>
    <row r="27" spans="1:13">
      <c r="E27" s="643"/>
      <c r="H27" s="643"/>
    </row>
    <row r="28" spans="1:13">
      <c r="E28" s="643"/>
      <c r="H28" s="643"/>
    </row>
    <row r="29" spans="1:13">
      <c r="E29" s="643"/>
      <c r="H29" s="643"/>
    </row>
    <row r="30" spans="1:13" ht="13.5" customHeight="1">
      <c r="B30" s="642" t="s">
        <v>1680</v>
      </c>
      <c r="C30" s="642"/>
      <c r="D30" s="641"/>
      <c r="E30" s="641"/>
      <c r="F30" s="641"/>
      <c r="G30" s="641"/>
      <c r="H30" s="641"/>
      <c r="I30" s="641"/>
      <c r="J30" s="641"/>
      <c r="K30" s="641"/>
    </row>
    <row r="34" spans="10:10">
      <c r="J34" s="270"/>
    </row>
  </sheetData>
  <mergeCells count="15">
    <mergeCell ref="A20:B20"/>
    <mergeCell ref="A3:C4"/>
    <mergeCell ref="A1:K1"/>
    <mergeCell ref="A2:C2"/>
    <mergeCell ref="A11:B11"/>
    <mergeCell ref="D3:D4"/>
    <mergeCell ref="H3:K3"/>
    <mergeCell ref="G3:G4"/>
    <mergeCell ref="F3:F4"/>
    <mergeCell ref="E3:E4"/>
    <mergeCell ref="A5:C5"/>
    <mergeCell ref="A6:C6"/>
    <mergeCell ref="A7:C7"/>
    <mergeCell ref="A9:C9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view="pageBreakPreview" zoomScaleNormal="100" zoomScaleSheetLayoutView="100" workbookViewId="0">
      <selection sqref="A1:M1"/>
    </sheetView>
  </sheetViews>
  <sheetFormatPr defaultRowHeight="13.5"/>
  <cols>
    <col min="1" max="1" width="4.625" style="268" customWidth="1"/>
    <col min="2" max="2" width="4" style="268" bestFit="1" customWidth="1"/>
    <col min="3" max="3" width="5.75" style="268" customWidth="1"/>
    <col min="4" max="4" width="12.625" style="268" customWidth="1"/>
    <col min="5" max="13" width="12.375" style="268" customWidth="1"/>
    <col min="14" max="14" width="3.625" style="268" customWidth="1"/>
    <col min="15" max="19" width="4.75" style="268" customWidth="1"/>
    <col min="20" max="16384" width="9" style="268"/>
  </cols>
  <sheetData>
    <row r="1" spans="1:17" ht="27" customHeight="1">
      <c r="A1" s="1451" t="s">
        <v>1679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  <c r="L1" s="1451"/>
      <c r="M1" s="1451"/>
      <c r="N1" s="296"/>
    </row>
    <row r="2" spans="1:17" ht="20.100000000000001" customHeight="1" thickBot="1">
      <c r="A2" s="1480" t="s">
        <v>1269</v>
      </c>
      <c r="B2" s="1480"/>
      <c r="C2" s="1480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96"/>
    </row>
    <row r="3" spans="1:17" ht="20.100000000000001" customHeight="1">
      <c r="A3" s="1458" t="s">
        <v>2</v>
      </c>
      <c r="B3" s="1454"/>
      <c r="C3" s="1454"/>
      <c r="D3" s="1484" t="s">
        <v>68</v>
      </c>
      <c r="E3" s="1454" t="s">
        <v>1678</v>
      </c>
      <c r="F3" s="1454"/>
      <c r="G3" s="1454"/>
      <c r="H3" s="1454"/>
      <c r="I3" s="1454" t="s">
        <v>1677</v>
      </c>
      <c r="J3" s="1454"/>
      <c r="K3" s="1454"/>
      <c r="L3" s="1454"/>
      <c r="M3" s="1456"/>
      <c r="N3" s="273"/>
    </row>
    <row r="4" spans="1:17" s="273" customFormat="1" ht="36.75" customHeight="1">
      <c r="A4" s="1459"/>
      <c r="B4" s="1455"/>
      <c r="C4" s="1455"/>
      <c r="D4" s="1482"/>
      <c r="E4" s="295" t="s">
        <v>1673</v>
      </c>
      <c r="F4" s="640" t="s">
        <v>1676</v>
      </c>
      <c r="G4" s="295" t="s">
        <v>1675</v>
      </c>
      <c r="H4" s="295" t="s">
        <v>1674</v>
      </c>
      <c r="I4" s="295" t="s">
        <v>1673</v>
      </c>
      <c r="J4" s="639" t="s">
        <v>1672</v>
      </c>
      <c r="K4" s="295" t="s">
        <v>1671</v>
      </c>
      <c r="L4" s="639" t="s">
        <v>1670</v>
      </c>
      <c r="M4" s="407" t="s">
        <v>1669</v>
      </c>
      <c r="N4" s="623"/>
    </row>
    <row r="5" spans="1:17" ht="20.100000000000001" customHeight="1">
      <c r="A5" s="1448" t="s">
        <v>1229</v>
      </c>
      <c r="B5" s="1448"/>
      <c r="C5" s="1449"/>
      <c r="D5" s="638">
        <v>101832</v>
      </c>
      <c r="E5" s="637">
        <v>19839</v>
      </c>
      <c r="F5" s="637">
        <v>9010</v>
      </c>
      <c r="G5" s="637">
        <v>8144</v>
      </c>
      <c r="H5" s="637">
        <v>2685</v>
      </c>
      <c r="I5" s="637">
        <v>81993</v>
      </c>
      <c r="J5" s="637">
        <v>48448</v>
      </c>
      <c r="K5" s="637">
        <v>17257</v>
      </c>
      <c r="L5" s="637">
        <v>5425</v>
      </c>
      <c r="M5" s="637">
        <v>10863</v>
      </c>
    </row>
    <row r="6" spans="1:17" s="311" customFormat="1" ht="20.100000000000001" customHeight="1">
      <c r="A6" s="1460" t="s">
        <v>50</v>
      </c>
      <c r="B6" s="1460"/>
      <c r="C6" s="1478"/>
      <c r="D6" s="638">
        <v>35289</v>
      </c>
      <c r="E6" s="637">
        <v>11516</v>
      </c>
      <c r="F6" s="637">
        <v>6732</v>
      </c>
      <c r="G6" s="637">
        <v>3835</v>
      </c>
      <c r="H6" s="637">
        <v>949</v>
      </c>
      <c r="I6" s="637">
        <v>23773</v>
      </c>
      <c r="J6" s="637">
        <v>5670</v>
      </c>
      <c r="K6" s="637">
        <v>10762</v>
      </c>
      <c r="L6" s="637">
        <v>6639</v>
      </c>
      <c r="M6" s="637">
        <v>702</v>
      </c>
      <c r="N6" s="634"/>
    </row>
    <row r="7" spans="1:17" s="311" customFormat="1" ht="20.100000000000001" customHeight="1">
      <c r="A7" s="1460" t="s">
        <v>49</v>
      </c>
      <c r="B7" s="1460"/>
      <c r="C7" s="1478"/>
      <c r="D7" s="638">
        <v>61800</v>
      </c>
      <c r="E7" s="637">
        <v>16434</v>
      </c>
      <c r="F7" s="637">
        <v>7880</v>
      </c>
      <c r="G7" s="637">
        <v>4478</v>
      </c>
      <c r="H7" s="637">
        <v>4076</v>
      </c>
      <c r="I7" s="637">
        <v>45366</v>
      </c>
      <c r="J7" s="637">
        <v>25923</v>
      </c>
      <c r="K7" s="637">
        <v>11478</v>
      </c>
      <c r="L7" s="637">
        <v>3544</v>
      </c>
      <c r="M7" s="637">
        <v>4421</v>
      </c>
      <c r="N7" s="634"/>
    </row>
    <row r="8" spans="1:17" s="311" customFormat="1" ht="20.100000000000001" customHeight="1">
      <c r="A8" s="1460" t="s">
        <v>1198</v>
      </c>
      <c r="B8" s="1460"/>
      <c r="C8" s="1478"/>
      <c r="D8" s="638">
        <v>67392</v>
      </c>
      <c r="E8" s="637">
        <v>17259</v>
      </c>
      <c r="F8" s="637">
        <v>7615</v>
      </c>
      <c r="G8" s="637">
        <v>4814</v>
      </c>
      <c r="H8" s="637">
        <v>4830</v>
      </c>
      <c r="I8" s="637">
        <v>50133</v>
      </c>
      <c r="J8" s="637">
        <v>29616</v>
      </c>
      <c r="K8" s="637">
        <v>10440</v>
      </c>
      <c r="L8" s="637">
        <v>3284</v>
      </c>
      <c r="M8" s="637">
        <v>6793</v>
      </c>
      <c r="N8" s="634"/>
    </row>
    <row r="9" spans="1:17" s="311" customFormat="1" ht="20.100000000000001" customHeight="1">
      <c r="A9" s="1446" t="s">
        <v>56</v>
      </c>
      <c r="B9" s="1446"/>
      <c r="C9" s="1447"/>
      <c r="D9" s="636">
        <f>E9+I9</f>
        <v>72728</v>
      </c>
      <c r="E9" s="635">
        <f t="shared" ref="E9:K9" si="0">SUM(E11:E22)</f>
        <v>21425</v>
      </c>
      <c r="F9" s="635">
        <f t="shared" si="0"/>
        <v>10908</v>
      </c>
      <c r="G9" s="635">
        <f t="shared" si="0"/>
        <v>5590</v>
      </c>
      <c r="H9" s="635">
        <f t="shared" si="0"/>
        <v>4927</v>
      </c>
      <c r="I9" s="635">
        <f t="shared" si="0"/>
        <v>51303</v>
      </c>
      <c r="J9" s="635">
        <f t="shared" si="0"/>
        <v>32176</v>
      </c>
      <c r="K9" s="635">
        <f t="shared" si="0"/>
        <v>8894</v>
      </c>
      <c r="L9" s="635">
        <f>SUM(L11:L19)</f>
        <v>1624</v>
      </c>
      <c r="M9" s="635">
        <f>SUM(M11:M22)</f>
        <v>8609</v>
      </c>
      <c r="N9" s="634"/>
      <c r="P9" s="268"/>
    </row>
    <row r="10" spans="1:17" ht="18.75" customHeight="1">
      <c r="B10" s="273"/>
      <c r="C10" s="273"/>
      <c r="D10" s="633"/>
      <c r="E10" s="632"/>
      <c r="F10" s="632"/>
      <c r="G10" s="632"/>
      <c r="H10" s="632"/>
      <c r="I10" s="632"/>
      <c r="J10" s="632"/>
      <c r="K10" s="632"/>
      <c r="L10" s="632"/>
      <c r="M10" s="632"/>
      <c r="N10" s="270"/>
    </row>
    <row r="11" spans="1:17" ht="20.100000000000001" customHeight="1">
      <c r="A11" s="1448" t="s">
        <v>1227</v>
      </c>
      <c r="B11" s="1448"/>
      <c r="C11" s="284" t="s">
        <v>57</v>
      </c>
      <c r="D11" s="631">
        <f t="shared" ref="D11:D22" si="1">E11+I11</f>
        <v>4670</v>
      </c>
      <c r="E11" s="630">
        <f t="shared" ref="E11:E22" si="2">SUM(F11:H11)</f>
        <v>1341</v>
      </c>
      <c r="F11" s="630">
        <v>562</v>
      </c>
      <c r="G11" s="630">
        <v>398</v>
      </c>
      <c r="H11" s="630">
        <v>381</v>
      </c>
      <c r="I11" s="629">
        <f t="shared" ref="I11:I22" si="3">SUM(J11:M11)</f>
        <v>3329</v>
      </c>
      <c r="J11" s="629">
        <f>1253+632</f>
        <v>1885</v>
      </c>
      <c r="K11" s="630">
        <v>548</v>
      </c>
      <c r="L11" s="630">
        <v>175</v>
      </c>
      <c r="M11" s="630">
        <v>721</v>
      </c>
      <c r="N11" s="625"/>
      <c r="Q11" s="559"/>
    </row>
    <row r="12" spans="1:17" ht="20.100000000000001" customHeight="1">
      <c r="C12" s="284" t="s">
        <v>56</v>
      </c>
      <c r="D12" s="631">
        <f t="shared" si="1"/>
        <v>5685</v>
      </c>
      <c r="E12" s="630">
        <f t="shared" si="2"/>
        <v>1398</v>
      </c>
      <c r="F12" s="630">
        <v>548</v>
      </c>
      <c r="G12" s="630">
        <v>509</v>
      </c>
      <c r="H12" s="630">
        <v>341</v>
      </c>
      <c r="I12" s="629">
        <f t="shared" si="3"/>
        <v>4287</v>
      </c>
      <c r="J12" s="629">
        <f>1569+685</f>
        <v>2254</v>
      </c>
      <c r="K12" s="630">
        <v>977</v>
      </c>
      <c r="L12" s="630">
        <v>415</v>
      </c>
      <c r="M12" s="630">
        <v>641</v>
      </c>
      <c r="N12" s="625"/>
      <c r="Q12" s="559"/>
    </row>
    <row r="13" spans="1:17" ht="20.100000000000001" customHeight="1">
      <c r="C13" s="284" t="s">
        <v>55</v>
      </c>
      <c r="D13" s="631">
        <f t="shared" si="1"/>
        <v>5329</v>
      </c>
      <c r="E13" s="630">
        <f t="shared" si="2"/>
        <v>1397</v>
      </c>
      <c r="F13" s="629">
        <v>597</v>
      </c>
      <c r="G13" s="629">
        <v>399</v>
      </c>
      <c r="H13" s="629">
        <v>401</v>
      </c>
      <c r="I13" s="629">
        <f t="shared" si="3"/>
        <v>3932</v>
      </c>
      <c r="J13" s="629">
        <f>1333+755</f>
        <v>2088</v>
      </c>
      <c r="K13" s="629">
        <v>943</v>
      </c>
      <c r="L13" s="629">
        <v>220</v>
      </c>
      <c r="M13" s="629">
        <v>681</v>
      </c>
      <c r="N13" s="625"/>
      <c r="Q13" s="559"/>
    </row>
    <row r="14" spans="1:17" ht="20.100000000000001" customHeight="1">
      <c r="C14" s="284" t="s">
        <v>54</v>
      </c>
      <c r="D14" s="631">
        <f t="shared" si="1"/>
        <v>6200</v>
      </c>
      <c r="E14" s="630">
        <f t="shared" si="2"/>
        <v>1487</v>
      </c>
      <c r="F14" s="629">
        <v>719</v>
      </c>
      <c r="G14" s="629">
        <v>415</v>
      </c>
      <c r="H14" s="629">
        <v>353</v>
      </c>
      <c r="I14" s="629">
        <f t="shared" si="3"/>
        <v>4713</v>
      </c>
      <c r="J14" s="629">
        <f>2116+806</f>
        <v>2922</v>
      </c>
      <c r="K14" s="629">
        <v>811</v>
      </c>
      <c r="L14" s="629">
        <v>243</v>
      </c>
      <c r="M14" s="629">
        <v>737</v>
      </c>
      <c r="N14" s="625"/>
      <c r="Q14" s="559"/>
    </row>
    <row r="15" spans="1:17" ht="20.100000000000001" customHeight="1">
      <c r="C15" s="284" t="s">
        <v>53</v>
      </c>
      <c r="D15" s="631">
        <f t="shared" si="1"/>
        <v>8109</v>
      </c>
      <c r="E15" s="630">
        <f t="shared" si="2"/>
        <v>1216</v>
      </c>
      <c r="F15" s="629">
        <v>662</v>
      </c>
      <c r="G15" s="629">
        <v>309</v>
      </c>
      <c r="H15" s="629">
        <v>245</v>
      </c>
      <c r="I15" s="629">
        <f t="shared" si="3"/>
        <v>6893</v>
      </c>
      <c r="J15" s="629">
        <f>4694+475</f>
        <v>5169</v>
      </c>
      <c r="K15" s="629">
        <v>744</v>
      </c>
      <c r="L15" s="629">
        <v>181</v>
      </c>
      <c r="M15" s="629">
        <v>799</v>
      </c>
      <c r="N15" s="625"/>
      <c r="Q15" s="559"/>
    </row>
    <row r="16" spans="1:17" ht="20.100000000000001" customHeight="1">
      <c r="C16" s="284" t="s">
        <v>52</v>
      </c>
      <c r="D16" s="631">
        <f t="shared" si="1"/>
        <v>6215</v>
      </c>
      <c r="E16" s="630">
        <f t="shared" si="2"/>
        <v>1413</v>
      </c>
      <c r="F16" s="629">
        <v>676</v>
      </c>
      <c r="G16" s="629">
        <v>350</v>
      </c>
      <c r="H16" s="630">
        <v>387</v>
      </c>
      <c r="I16" s="629">
        <f t="shared" si="3"/>
        <v>4802</v>
      </c>
      <c r="J16" s="630">
        <f>2223+705</f>
        <v>2928</v>
      </c>
      <c r="K16" s="629">
        <v>840</v>
      </c>
      <c r="L16" s="630">
        <v>196</v>
      </c>
      <c r="M16" s="629">
        <v>838</v>
      </c>
      <c r="N16" s="625"/>
      <c r="Q16" s="559"/>
    </row>
    <row r="17" spans="1:18" ht="20.100000000000001" customHeight="1">
      <c r="C17" s="284">
        <v>10</v>
      </c>
      <c r="D17" s="631">
        <f t="shared" si="1"/>
        <v>6389</v>
      </c>
      <c r="E17" s="630">
        <f t="shared" si="2"/>
        <v>1745</v>
      </c>
      <c r="F17" s="629">
        <v>719</v>
      </c>
      <c r="G17" s="629">
        <v>574</v>
      </c>
      <c r="H17" s="630">
        <v>452</v>
      </c>
      <c r="I17" s="629">
        <f t="shared" si="3"/>
        <v>4644</v>
      </c>
      <c r="J17" s="630">
        <f>2098+777</f>
        <v>2875</v>
      </c>
      <c r="K17" s="629">
        <v>862</v>
      </c>
      <c r="L17" s="630">
        <v>194</v>
      </c>
      <c r="M17" s="629">
        <v>713</v>
      </c>
      <c r="N17" s="625"/>
      <c r="Q17" s="559"/>
    </row>
    <row r="18" spans="1:18" ht="20.100000000000001" customHeight="1">
      <c r="C18" s="284">
        <v>11</v>
      </c>
      <c r="D18" s="631">
        <f t="shared" si="1"/>
        <v>5571</v>
      </c>
      <c r="E18" s="630">
        <f t="shared" si="2"/>
        <v>1892</v>
      </c>
      <c r="F18" s="629">
        <v>1081</v>
      </c>
      <c r="G18" s="629">
        <v>431</v>
      </c>
      <c r="H18" s="630">
        <v>380</v>
      </c>
      <c r="I18" s="629">
        <f t="shared" si="3"/>
        <v>3679</v>
      </c>
      <c r="J18" s="630">
        <f>1440+810</f>
        <v>2250</v>
      </c>
      <c r="K18" s="629">
        <v>780</v>
      </c>
      <c r="L18" s="630">
        <v>0</v>
      </c>
      <c r="M18" s="629">
        <v>649</v>
      </c>
      <c r="N18" s="625"/>
      <c r="Q18" s="559"/>
    </row>
    <row r="19" spans="1:18" ht="20.100000000000001" customHeight="1">
      <c r="C19" s="284">
        <v>12</v>
      </c>
      <c r="D19" s="631">
        <f t="shared" si="1"/>
        <v>5172</v>
      </c>
      <c r="E19" s="630">
        <f t="shared" si="2"/>
        <v>1879</v>
      </c>
      <c r="F19" s="629">
        <v>1087</v>
      </c>
      <c r="G19" s="629">
        <v>455</v>
      </c>
      <c r="H19" s="630">
        <v>337</v>
      </c>
      <c r="I19" s="629">
        <f t="shared" si="3"/>
        <v>3293</v>
      </c>
      <c r="J19" s="630">
        <f>1811+589</f>
        <v>2400</v>
      </c>
      <c r="K19" s="629">
        <v>515</v>
      </c>
      <c r="L19" s="630">
        <v>0</v>
      </c>
      <c r="M19" s="629">
        <v>378</v>
      </c>
      <c r="N19" s="625"/>
      <c r="Q19" s="559"/>
    </row>
    <row r="20" spans="1:18" ht="20.100000000000001" customHeight="1">
      <c r="A20" s="1448" t="s">
        <v>1226</v>
      </c>
      <c r="B20" s="1448"/>
      <c r="C20" s="284" t="s">
        <v>51</v>
      </c>
      <c r="D20" s="631">
        <f t="shared" si="1"/>
        <v>6077</v>
      </c>
      <c r="E20" s="630">
        <f t="shared" si="2"/>
        <v>2310</v>
      </c>
      <c r="F20" s="629">
        <v>1296</v>
      </c>
      <c r="G20" s="629">
        <v>469</v>
      </c>
      <c r="H20" s="630">
        <v>545</v>
      </c>
      <c r="I20" s="629">
        <f t="shared" si="3"/>
        <v>3767</v>
      </c>
      <c r="J20" s="630">
        <f>1555+682</f>
        <v>2237</v>
      </c>
      <c r="K20" s="629">
        <v>662</v>
      </c>
      <c r="L20" s="1583"/>
      <c r="M20" s="629">
        <v>868</v>
      </c>
      <c r="N20" s="625"/>
      <c r="Q20" s="559"/>
    </row>
    <row r="21" spans="1:18" ht="20.100000000000001" customHeight="1">
      <c r="C21" s="284" t="s">
        <v>50</v>
      </c>
      <c r="D21" s="631">
        <f t="shared" si="1"/>
        <v>6282</v>
      </c>
      <c r="E21" s="630">
        <f t="shared" si="2"/>
        <v>2626</v>
      </c>
      <c r="F21" s="629">
        <v>1472</v>
      </c>
      <c r="G21" s="629">
        <v>615</v>
      </c>
      <c r="H21" s="629">
        <v>539</v>
      </c>
      <c r="I21" s="629">
        <f t="shared" si="3"/>
        <v>3656</v>
      </c>
      <c r="J21" s="629">
        <f>1782+633</f>
        <v>2415</v>
      </c>
      <c r="K21" s="629">
        <v>483</v>
      </c>
      <c r="L21" s="1583"/>
      <c r="M21" s="629">
        <v>758</v>
      </c>
      <c r="N21" s="625"/>
      <c r="Q21" s="559"/>
    </row>
    <row r="22" spans="1:18" ht="20.100000000000001" customHeight="1" thickBot="1">
      <c r="A22" s="279"/>
      <c r="B22" s="279"/>
      <c r="C22" s="302" t="s">
        <v>49</v>
      </c>
      <c r="D22" s="628">
        <f t="shared" si="1"/>
        <v>7029</v>
      </c>
      <c r="E22" s="627">
        <f t="shared" si="2"/>
        <v>2721</v>
      </c>
      <c r="F22" s="626">
        <v>1489</v>
      </c>
      <c r="G22" s="626">
        <v>666</v>
      </c>
      <c r="H22" s="626">
        <v>566</v>
      </c>
      <c r="I22" s="626">
        <f t="shared" si="3"/>
        <v>4308</v>
      </c>
      <c r="J22" s="626">
        <f>1953+800</f>
        <v>2753</v>
      </c>
      <c r="K22" s="626">
        <v>729</v>
      </c>
      <c r="L22" s="1584"/>
      <c r="M22" s="626">
        <v>826</v>
      </c>
      <c r="N22" s="625"/>
      <c r="Q22" s="559"/>
    </row>
    <row r="23" spans="1:18" ht="9.9499999999999993" customHeight="1">
      <c r="B23" s="273"/>
      <c r="C23" s="273"/>
      <c r="D23" s="559"/>
      <c r="E23" s="559"/>
      <c r="F23" s="559"/>
      <c r="G23" s="559"/>
      <c r="H23" s="559"/>
      <c r="I23" s="624"/>
      <c r="J23" s="559"/>
      <c r="K23" s="559"/>
      <c r="L23" s="559"/>
      <c r="M23" s="559"/>
      <c r="N23" s="270"/>
      <c r="Q23" s="559"/>
      <c r="R23" s="559"/>
    </row>
    <row r="24" spans="1:18" ht="20.100000000000001" customHeight="1">
      <c r="A24" s="268" t="s">
        <v>1613</v>
      </c>
      <c r="B24" s="273"/>
      <c r="C24" s="273"/>
      <c r="D24" s="559"/>
      <c r="E24" s="559"/>
      <c r="F24" s="559"/>
      <c r="G24" s="559"/>
      <c r="H24" s="559"/>
      <c r="I24" s="624"/>
      <c r="J24" s="559"/>
      <c r="K24" s="559"/>
      <c r="L24" s="559"/>
      <c r="M24" s="559"/>
      <c r="N24" s="270"/>
      <c r="P24" s="559"/>
      <c r="Q24" s="559"/>
      <c r="R24" s="559"/>
    </row>
    <row r="25" spans="1:18" ht="20.100000000000001" customHeight="1">
      <c r="A25" s="268" t="s">
        <v>1668</v>
      </c>
      <c r="B25" s="273"/>
      <c r="C25" s="273"/>
      <c r="D25" s="559"/>
      <c r="E25" s="559"/>
      <c r="F25" s="559"/>
      <c r="G25" s="559"/>
      <c r="H25" s="559"/>
      <c r="I25" s="624"/>
      <c r="J25" s="559"/>
      <c r="K25" s="559"/>
      <c r="L25" s="559"/>
      <c r="M25" s="559"/>
      <c r="N25" s="270"/>
      <c r="P25" s="559"/>
      <c r="Q25" s="559"/>
      <c r="R25" s="559"/>
    </row>
    <row r="26" spans="1:18" ht="20.100000000000001" customHeight="1">
      <c r="A26" s="268" t="s">
        <v>1667</v>
      </c>
    </row>
  </sheetData>
  <mergeCells count="14">
    <mergeCell ref="A7:C7"/>
    <mergeCell ref="A9:C9"/>
    <mergeCell ref="A8:C8"/>
    <mergeCell ref="L20:L22"/>
    <mergeCell ref="A1:M1"/>
    <mergeCell ref="A2:C2"/>
    <mergeCell ref="A11:B11"/>
    <mergeCell ref="A20:B20"/>
    <mergeCell ref="E3:H3"/>
    <mergeCell ref="I3:M3"/>
    <mergeCell ref="D3:D4"/>
    <mergeCell ref="A3:C4"/>
    <mergeCell ref="A5:C5"/>
    <mergeCell ref="A6:C6"/>
  </mergeCells>
  <phoneticPr fontId="6"/>
  <pageMargins left="0.7" right="0.7" top="0.75" bottom="0.75" header="0.3" footer="0.3"/>
  <pageSetup paperSize="9" scale="96" fitToWidth="0" fitToHeight="0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Normal="100" zoomScaleSheetLayoutView="115" workbookViewId="0">
      <selection sqref="A1:D1"/>
    </sheetView>
  </sheetViews>
  <sheetFormatPr defaultRowHeight="13.5"/>
  <cols>
    <col min="1" max="1" width="6.875" style="268" customWidth="1"/>
    <col min="2" max="2" width="4" style="268" bestFit="1" customWidth="1"/>
    <col min="3" max="3" width="6.875" style="268" customWidth="1"/>
    <col min="4" max="4" width="21.625" style="268" customWidth="1"/>
    <col min="5" max="9" width="4.5" style="268" customWidth="1"/>
    <col min="10" max="10" width="7" style="268" bestFit="1" customWidth="1"/>
    <col min="11" max="11" width="8" style="268" bestFit="1" customWidth="1"/>
    <col min="12" max="12" width="10.75" style="268" bestFit="1" customWidth="1"/>
    <col min="13" max="13" width="9" style="268"/>
    <col min="14" max="15" width="12.125" style="268" bestFit="1" customWidth="1"/>
    <col min="16" max="16" width="9.875" style="268" customWidth="1"/>
    <col min="17" max="17" width="9.625" style="268" customWidth="1"/>
    <col min="18" max="19" width="8" style="268" bestFit="1" customWidth="1"/>
    <col min="20" max="16384" width="9" style="268"/>
  </cols>
  <sheetData>
    <row r="1" spans="1:19" ht="27" customHeight="1">
      <c r="A1" s="1586" t="s">
        <v>1666</v>
      </c>
      <c r="B1" s="1586"/>
      <c r="C1" s="1586"/>
      <c r="D1" s="1586"/>
      <c r="E1" s="311"/>
      <c r="F1" s="311"/>
      <c r="G1" s="311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</row>
    <row r="2" spans="1:19" ht="20.100000000000001" customHeight="1" thickBot="1">
      <c r="A2" s="1585" t="s">
        <v>1269</v>
      </c>
      <c r="B2" s="1585"/>
      <c r="C2" s="1585"/>
      <c r="D2" s="62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</row>
    <row r="3" spans="1:19" ht="20.100000000000001" customHeight="1">
      <c r="A3" s="1458" t="s">
        <v>2</v>
      </c>
      <c r="B3" s="1454"/>
      <c r="C3" s="1454"/>
      <c r="D3" s="622" t="s">
        <v>1665</v>
      </c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</row>
    <row r="4" spans="1:19" ht="21.75" customHeight="1">
      <c r="A4" s="1448" t="s">
        <v>1229</v>
      </c>
      <c r="B4" s="1448"/>
      <c r="C4" s="1449"/>
      <c r="D4" s="621">
        <v>9916</v>
      </c>
    </row>
    <row r="5" spans="1:19" s="311" customFormat="1" ht="21.75" customHeight="1">
      <c r="A5" s="1460" t="s">
        <v>50</v>
      </c>
      <c r="B5" s="1460"/>
      <c r="C5" s="1478"/>
      <c r="D5" s="621">
        <v>8312</v>
      </c>
    </row>
    <row r="6" spans="1:19" s="311" customFormat="1" ht="21.75" customHeight="1">
      <c r="A6" s="1460" t="s">
        <v>49</v>
      </c>
      <c r="B6" s="1460"/>
      <c r="C6" s="1478"/>
      <c r="D6" s="621">
        <v>10864</v>
      </c>
    </row>
    <row r="7" spans="1:19" s="311" customFormat="1" ht="21.75" customHeight="1">
      <c r="A7" s="1460" t="s">
        <v>1198</v>
      </c>
      <c r="B7" s="1460"/>
      <c r="C7" s="1478"/>
      <c r="D7" s="620">
        <v>10672</v>
      </c>
      <c r="L7" s="619"/>
    </row>
    <row r="8" spans="1:19" ht="18" customHeight="1">
      <c r="A8" s="1446" t="s">
        <v>56</v>
      </c>
      <c r="B8" s="1446"/>
      <c r="C8" s="1447"/>
      <c r="D8" s="618">
        <f>SUM(D10:D21)</f>
        <v>8678</v>
      </c>
      <c r="L8" s="271"/>
      <c r="M8" s="270"/>
      <c r="O8" s="270"/>
      <c r="P8" s="270"/>
      <c r="Q8" s="270"/>
    </row>
    <row r="9" spans="1:19" ht="20.100000000000001" customHeight="1">
      <c r="B9" s="273"/>
      <c r="C9" s="273"/>
      <c r="D9" s="616"/>
      <c r="E9" s="270"/>
      <c r="F9" s="270"/>
      <c r="G9" s="270"/>
      <c r="H9" s="270"/>
      <c r="I9" s="270"/>
      <c r="J9" s="617"/>
      <c r="K9" s="270"/>
      <c r="L9" s="354"/>
      <c r="M9" s="270"/>
      <c r="N9" s="617"/>
      <c r="O9" s="270"/>
      <c r="P9" s="617"/>
      <c r="Q9" s="617"/>
      <c r="R9" s="270"/>
      <c r="S9" s="615"/>
    </row>
    <row r="10" spans="1:19" ht="20.100000000000001" customHeight="1">
      <c r="A10" s="1448" t="s">
        <v>1227</v>
      </c>
      <c r="B10" s="1448"/>
      <c r="C10" s="284" t="s">
        <v>57</v>
      </c>
      <c r="D10" s="616">
        <v>484</v>
      </c>
      <c r="E10" s="270"/>
      <c r="F10" s="270"/>
      <c r="G10" s="270"/>
      <c r="H10" s="270"/>
      <c r="I10" s="270"/>
      <c r="J10" s="270"/>
      <c r="K10" s="270"/>
      <c r="L10" s="354"/>
      <c r="M10" s="270"/>
      <c r="N10" s="617"/>
      <c r="O10" s="270"/>
      <c r="P10" s="617"/>
      <c r="Q10" s="617"/>
      <c r="R10" s="270"/>
      <c r="S10" s="270"/>
    </row>
    <row r="11" spans="1:19" ht="20.100000000000001" customHeight="1">
      <c r="C11" s="284" t="s">
        <v>56</v>
      </c>
      <c r="D11" s="616">
        <v>526</v>
      </c>
      <c r="E11" s="270"/>
      <c r="F11" s="270"/>
      <c r="G11" s="270"/>
      <c r="H11" s="270"/>
      <c r="I11" s="270"/>
      <c r="J11" s="617"/>
      <c r="K11" s="270"/>
      <c r="L11" s="354"/>
      <c r="M11" s="270"/>
      <c r="N11" s="617"/>
      <c r="O11" s="270"/>
      <c r="P11" s="617"/>
      <c r="Q11" s="617"/>
      <c r="R11" s="270"/>
      <c r="S11" s="270"/>
    </row>
    <row r="12" spans="1:19" ht="20.100000000000001" customHeight="1">
      <c r="C12" s="284" t="s">
        <v>55</v>
      </c>
      <c r="D12" s="616">
        <v>631</v>
      </c>
      <c r="E12" s="270"/>
      <c r="F12" s="270"/>
      <c r="G12" s="270"/>
      <c r="H12" s="270"/>
      <c r="I12" s="270"/>
      <c r="J12" s="270"/>
      <c r="K12" s="270"/>
      <c r="L12" s="354"/>
      <c r="M12" s="270"/>
      <c r="N12" s="270"/>
      <c r="O12" s="270"/>
      <c r="P12" s="270"/>
      <c r="Q12" s="270"/>
      <c r="R12" s="270"/>
      <c r="S12" s="270"/>
    </row>
    <row r="13" spans="1:19" ht="20.100000000000001" customHeight="1">
      <c r="C13" s="284" t="s">
        <v>54</v>
      </c>
      <c r="D13" s="616">
        <v>663</v>
      </c>
      <c r="E13" s="270"/>
      <c r="F13" s="270"/>
      <c r="G13" s="270"/>
      <c r="H13" s="270"/>
      <c r="I13" s="270"/>
      <c r="J13" s="270"/>
      <c r="K13" s="270"/>
      <c r="L13" s="354"/>
      <c r="M13" s="270"/>
      <c r="N13" s="270"/>
      <c r="O13" s="270"/>
      <c r="P13" s="270"/>
      <c r="Q13" s="270"/>
      <c r="R13" s="270"/>
      <c r="S13" s="270"/>
    </row>
    <row r="14" spans="1:19" ht="20.100000000000001" customHeight="1">
      <c r="C14" s="284" t="s">
        <v>53</v>
      </c>
      <c r="D14" s="616">
        <v>839</v>
      </c>
      <c r="E14" s="270"/>
      <c r="F14" s="270"/>
      <c r="G14" s="270"/>
      <c r="H14" s="270"/>
      <c r="I14" s="270"/>
      <c r="J14" s="270"/>
      <c r="K14" s="270"/>
      <c r="L14" s="354"/>
      <c r="M14" s="270"/>
      <c r="N14" s="270"/>
      <c r="O14" s="270"/>
      <c r="P14" s="270"/>
      <c r="Q14" s="270"/>
      <c r="R14" s="270"/>
      <c r="S14" s="270"/>
    </row>
    <row r="15" spans="1:19" ht="20.100000000000001" customHeight="1">
      <c r="C15" s="284" t="s">
        <v>52</v>
      </c>
      <c r="D15" s="616">
        <v>1501</v>
      </c>
      <c r="E15" s="270"/>
      <c r="F15" s="270"/>
      <c r="G15" s="270"/>
      <c r="H15" s="270"/>
      <c r="I15" s="270"/>
      <c r="J15" s="270"/>
      <c r="K15" s="270"/>
      <c r="L15" s="354"/>
      <c r="M15" s="270"/>
      <c r="N15" s="270"/>
      <c r="O15" s="270"/>
      <c r="P15" s="270"/>
      <c r="Q15" s="270"/>
      <c r="R15" s="270"/>
      <c r="S15" s="270"/>
    </row>
    <row r="16" spans="1:19" ht="20.100000000000001" customHeight="1">
      <c r="C16" s="284">
        <v>10</v>
      </c>
      <c r="D16" s="616">
        <v>831</v>
      </c>
      <c r="E16" s="270"/>
      <c r="F16" s="270"/>
      <c r="G16" s="270"/>
      <c r="H16" s="270"/>
      <c r="I16" s="270"/>
      <c r="J16" s="615"/>
      <c r="K16" s="615"/>
      <c r="L16" s="354"/>
      <c r="M16" s="270"/>
      <c r="N16" s="615"/>
      <c r="O16" s="615"/>
      <c r="P16" s="615"/>
      <c r="Q16" s="615"/>
      <c r="R16" s="615"/>
      <c r="S16" s="615"/>
    </row>
    <row r="17" spans="1:19" ht="20.100000000000001" customHeight="1">
      <c r="C17" s="284">
        <v>11</v>
      </c>
      <c r="D17" s="616">
        <v>655</v>
      </c>
      <c r="E17" s="270"/>
      <c r="F17" s="270"/>
      <c r="G17" s="270"/>
      <c r="H17" s="270"/>
      <c r="I17" s="270"/>
      <c r="J17" s="615"/>
      <c r="K17" s="615"/>
      <c r="L17" s="354"/>
      <c r="M17" s="270"/>
      <c r="N17" s="615"/>
      <c r="O17" s="270"/>
      <c r="P17" s="615"/>
      <c r="Q17" s="615"/>
      <c r="R17" s="270"/>
      <c r="S17" s="615"/>
    </row>
    <row r="18" spans="1:19" ht="20.100000000000001" customHeight="1">
      <c r="C18" s="284">
        <v>12</v>
      </c>
      <c r="D18" s="616">
        <v>510</v>
      </c>
      <c r="E18" s="270"/>
      <c r="F18" s="270"/>
      <c r="G18" s="270"/>
      <c r="H18" s="270"/>
      <c r="I18" s="270"/>
      <c r="J18" s="615"/>
      <c r="K18" s="615"/>
      <c r="L18" s="354"/>
      <c r="M18" s="270"/>
      <c r="N18" s="615"/>
      <c r="O18" s="270"/>
      <c r="P18" s="615"/>
      <c r="Q18" s="615"/>
      <c r="R18" s="270"/>
      <c r="S18" s="615"/>
    </row>
    <row r="19" spans="1:19" ht="20.100000000000001" customHeight="1">
      <c r="A19" s="1448" t="s">
        <v>1226</v>
      </c>
      <c r="B19" s="1448"/>
      <c r="C19" s="284" t="s">
        <v>51</v>
      </c>
      <c r="D19" s="616">
        <v>660</v>
      </c>
      <c r="E19" s="270"/>
      <c r="F19" s="270"/>
      <c r="G19" s="270"/>
      <c r="H19" s="270"/>
      <c r="I19" s="270"/>
      <c r="J19" s="270"/>
      <c r="K19" s="615"/>
      <c r="L19" s="354"/>
      <c r="M19" s="270"/>
      <c r="N19" s="615"/>
      <c r="O19" s="270"/>
      <c r="P19" s="615"/>
      <c r="Q19" s="615"/>
      <c r="R19" s="270"/>
      <c r="S19" s="615"/>
    </row>
    <row r="20" spans="1:19" ht="20.100000000000001" customHeight="1">
      <c r="C20" s="284" t="s">
        <v>50</v>
      </c>
      <c r="D20" s="616">
        <v>524</v>
      </c>
      <c r="E20" s="270"/>
      <c r="F20" s="270"/>
      <c r="G20" s="270"/>
      <c r="H20" s="270"/>
      <c r="I20" s="270"/>
      <c r="J20" s="270"/>
      <c r="K20" s="615"/>
      <c r="L20" s="354"/>
      <c r="M20" s="270"/>
      <c r="N20" s="615"/>
      <c r="O20" s="270"/>
      <c r="P20" s="270"/>
      <c r="Q20" s="615"/>
      <c r="R20" s="270"/>
      <c r="S20" s="270"/>
    </row>
    <row r="21" spans="1:19" ht="19.5" customHeight="1" thickBot="1">
      <c r="A21" s="279"/>
      <c r="B21" s="279"/>
      <c r="C21" s="302" t="s">
        <v>49</v>
      </c>
      <c r="D21" s="614">
        <v>854</v>
      </c>
      <c r="E21" s="270"/>
      <c r="F21" s="270"/>
      <c r="G21" s="270"/>
      <c r="H21" s="270"/>
      <c r="I21" s="270"/>
      <c r="J21" s="270"/>
      <c r="K21" s="270"/>
      <c r="L21" s="271"/>
      <c r="M21" s="270"/>
      <c r="N21" s="270"/>
      <c r="O21" s="270"/>
      <c r="P21" s="270"/>
      <c r="Q21" s="270"/>
      <c r="R21" s="270"/>
      <c r="S21" s="270"/>
    </row>
    <row r="22" spans="1:19" ht="20.100000000000001" customHeight="1">
      <c r="B22" s="273"/>
      <c r="C22" s="273"/>
      <c r="D22" s="270"/>
      <c r="E22" s="270"/>
      <c r="F22" s="270"/>
      <c r="G22" s="270"/>
      <c r="H22" s="270"/>
      <c r="I22" s="270"/>
      <c r="J22" s="270"/>
      <c r="K22" s="270"/>
      <c r="L22" s="271"/>
      <c r="M22" s="270"/>
      <c r="N22" s="270"/>
      <c r="O22" s="270"/>
      <c r="P22" s="270"/>
      <c r="Q22" s="270"/>
      <c r="R22" s="270"/>
      <c r="S22" s="270"/>
    </row>
    <row r="23" spans="1:19" ht="20.100000000000001" customHeight="1">
      <c r="A23" s="268" t="s">
        <v>1664</v>
      </c>
      <c r="B23" s="273"/>
      <c r="C23" s="273"/>
      <c r="D23" s="270"/>
      <c r="E23" s="270"/>
      <c r="F23" s="270"/>
      <c r="G23" s="270"/>
      <c r="H23" s="270"/>
      <c r="I23" s="270"/>
      <c r="J23" s="270"/>
      <c r="K23" s="270"/>
      <c r="L23" s="271"/>
      <c r="M23" s="270"/>
      <c r="N23" s="270"/>
      <c r="O23" s="270"/>
      <c r="P23" s="270"/>
      <c r="Q23" s="270"/>
      <c r="R23" s="270"/>
      <c r="S23" s="270"/>
    </row>
    <row r="24" spans="1:19" ht="20.100000000000001" customHeight="1">
      <c r="A24" s="268" t="s">
        <v>1663</v>
      </c>
      <c r="B24" s="273"/>
      <c r="C24" s="273"/>
      <c r="D24" s="270"/>
      <c r="E24" s="270"/>
      <c r="F24" s="270"/>
      <c r="G24" s="270"/>
      <c r="H24" s="270"/>
      <c r="I24" s="270"/>
      <c r="J24" s="270"/>
      <c r="K24" s="270"/>
      <c r="L24" s="271"/>
      <c r="M24" s="270"/>
      <c r="N24" s="270"/>
      <c r="O24" s="270"/>
      <c r="P24" s="270"/>
      <c r="Q24" s="270"/>
      <c r="R24" s="270"/>
      <c r="S24" s="270"/>
    </row>
    <row r="25" spans="1:19" ht="20.100000000000001" customHeight="1">
      <c r="A25" s="268" t="s">
        <v>1662</v>
      </c>
      <c r="B25" s="273"/>
      <c r="C25" s="273"/>
      <c r="D25" s="270"/>
    </row>
    <row r="26" spans="1:19" ht="19.5" customHeight="1">
      <c r="A26" s="1489" t="s">
        <v>1661</v>
      </c>
      <c r="B26" s="1489"/>
      <c r="C26" s="1489"/>
      <c r="D26" s="1489"/>
    </row>
  </sheetData>
  <mergeCells count="11">
    <mergeCell ref="A7:C7"/>
    <mergeCell ref="A2:C2"/>
    <mergeCell ref="A1:D1"/>
    <mergeCell ref="A26:D26"/>
    <mergeCell ref="A3:C3"/>
    <mergeCell ref="A10:B10"/>
    <mergeCell ref="A19:B19"/>
    <mergeCell ref="A4:C4"/>
    <mergeCell ref="A5:C5"/>
    <mergeCell ref="A6:C6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8"/>
  <sheetViews>
    <sheetView view="pageBreakPreview" zoomScale="85" zoomScaleNormal="70" zoomScaleSheetLayoutView="85" workbookViewId="0">
      <selection activeCell="A24" sqref="A21:M55"/>
    </sheetView>
  </sheetViews>
  <sheetFormatPr defaultRowHeight="13.5"/>
  <cols>
    <col min="1" max="1" width="9" style="58"/>
    <col min="2" max="2" width="1.625" style="58" customWidth="1"/>
    <col min="3" max="3" width="16.125" style="58" bestFit="1" customWidth="1"/>
    <col min="4" max="4" width="1.625" style="58" customWidth="1"/>
    <col min="5" max="5" width="65" style="38" bestFit="1" customWidth="1"/>
    <col min="6" max="6" width="28.75" style="38" customWidth="1"/>
    <col min="7" max="7" width="24.625" style="38" customWidth="1"/>
    <col min="8" max="8" width="51.625" style="38" bestFit="1" customWidth="1"/>
    <col min="9" max="9" width="13.875" style="57" bestFit="1" customWidth="1"/>
    <col min="10" max="12" width="8" style="38" customWidth="1"/>
    <col min="13" max="16384" width="9" style="38"/>
  </cols>
  <sheetData>
    <row r="1" spans="1:10" ht="27" customHeight="1">
      <c r="A1" s="1349" t="s">
        <v>1148</v>
      </c>
      <c r="B1" s="1349"/>
      <c r="C1" s="1349"/>
      <c r="D1" s="1349"/>
      <c r="E1" s="1349"/>
      <c r="F1" s="1349"/>
      <c r="G1" s="1349"/>
      <c r="H1" s="1349"/>
      <c r="I1" s="1349"/>
    </row>
    <row r="2" spans="1:10" ht="20.100000000000001" customHeight="1" thickBot="1">
      <c r="C2" s="20"/>
      <c r="D2" s="20"/>
      <c r="E2" s="111"/>
      <c r="F2" s="111"/>
      <c r="G2" s="111"/>
      <c r="H2" s="110"/>
      <c r="I2" s="110" t="s">
        <v>1147</v>
      </c>
    </row>
    <row r="3" spans="1:10" ht="30" customHeight="1">
      <c r="A3" s="109" t="s">
        <v>1146</v>
      </c>
      <c r="B3" s="1340" t="s">
        <v>1145</v>
      </c>
      <c r="C3" s="1350"/>
      <c r="D3" s="1322"/>
      <c r="E3" s="108" t="s">
        <v>1144</v>
      </c>
      <c r="F3" s="31" t="s">
        <v>1143</v>
      </c>
      <c r="G3" s="31" t="s">
        <v>1142</v>
      </c>
      <c r="H3" s="30" t="s">
        <v>1141</v>
      </c>
      <c r="I3" s="29" t="s">
        <v>1140</v>
      </c>
    </row>
    <row r="4" spans="1:10" ht="20.100000000000001" customHeight="1">
      <c r="A4" s="58" t="s">
        <v>1139</v>
      </c>
      <c r="B4" s="107"/>
      <c r="C4" s="106" t="s">
        <v>936</v>
      </c>
      <c r="E4" s="105" t="s">
        <v>1138</v>
      </c>
      <c r="F4" s="77" t="s">
        <v>1137</v>
      </c>
      <c r="G4" s="38" t="s">
        <v>1136</v>
      </c>
      <c r="H4" s="38" t="s">
        <v>267</v>
      </c>
      <c r="I4" s="76" t="s">
        <v>1135</v>
      </c>
      <c r="J4" s="104"/>
    </row>
    <row r="5" spans="1:10" ht="20.100000000000001" customHeight="1">
      <c r="A5" s="58" t="s">
        <v>75</v>
      </c>
      <c r="B5" s="79"/>
      <c r="C5" s="82" t="s">
        <v>75</v>
      </c>
      <c r="E5" s="38" t="s">
        <v>1134</v>
      </c>
      <c r="F5" s="77" t="s">
        <v>174</v>
      </c>
      <c r="G5" s="38" t="s">
        <v>1133</v>
      </c>
      <c r="H5" s="38" t="s">
        <v>116</v>
      </c>
      <c r="I5" s="76" t="s">
        <v>1132</v>
      </c>
    </row>
    <row r="6" spans="1:10" ht="20.100000000000001" customHeight="1">
      <c r="A6" s="58" t="s">
        <v>111</v>
      </c>
      <c r="B6" s="79"/>
      <c r="C6" s="82" t="s">
        <v>1067</v>
      </c>
      <c r="E6" s="38" t="s">
        <v>1131</v>
      </c>
      <c r="F6" s="77" t="s">
        <v>408</v>
      </c>
      <c r="G6" s="38" t="s">
        <v>551</v>
      </c>
      <c r="H6" s="38" t="s">
        <v>924</v>
      </c>
      <c r="I6" s="76" t="s">
        <v>1130</v>
      </c>
    </row>
    <row r="7" spans="1:10" ht="20.100000000000001" customHeight="1">
      <c r="A7" s="58" t="s">
        <v>111</v>
      </c>
      <c r="B7" s="79"/>
      <c r="C7" s="82" t="s">
        <v>746</v>
      </c>
      <c r="E7" s="38" t="s">
        <v>1129</v>
      </c>
      <c r="F7" s="77" t="s">
        <v>1128</v>
      </c>
      <c r="G7" s="38" t="s">
        <v>1127</v>
      </c>
      <c r="H7" s="38" t="s">
        <v>216</v>
      </c>
      <c r="I7" s="76" t="s">
        <v>1126</v>
      </c>
    </row>
    <row r="8" spans="1:10" ht="20.100000000000001" customHeight="1">
      <c r="A8" s="58" t="s">
        <v>111</v>
      </c>
      <c r="B8" s="79"/>
      <c r="C8" s="82" t="s">
        <v>700</v>
      </c>
      <c r="E8" s="38" t="s">
        <v>1125</v>
      </c>
      <c r="F8" s="77" t="s">
        <v>1124</v>
      </c>
      <c r="G8" s="38" t="s">
        <v>992</v>
      </c>
      <c r="H8" s="38" t="s">
        <v>1123</v>
      </c>
      <c r="I8" s="76" t="s">
        <v>1122</v>
      </c>
    </row>
    <row r="9" spans="1:10" ht="20.100000000000001" customHeight="1">
      <c r="A9" s="58" t="s">
        <v>111</v>
      </c>
      <c r="B9" s="79"/>
      <c r="C9" s="82" t="s">
        <v>1121</v>
      </c>
      <c r="E9" s="38" t="s">
        <v>1120</v>
      </c>
      <c r="F9" s="77" t="s">
        <v>366</v>
      </c>
      <c r="G9" s="38" t="s">
        <v>540</v>
      </c>
      <c r="H9" s="38" t="s">
        <v>1030</v>
      </c>
      <c r="I9" s="76" t="s">
        <v>1119</v>
      </c>
    </row>
    <row r="10" spans="1:10" ht="20.100000000000001" customHeight="1">
      <c r="A10" s="58" t="s">
        <v>111</v>
      </c>
      <c r="B10" s="79"/>
      <c r="C10" s="82" t="s">
        <v>111</v>
      </c>
      <c r="E10" s="38" t="s">
        <v>1118</v>
      </c>
      <c r="F10" s="77" t="s">
        <v>1031</v>
      </c>
      <c r="G10" s="38" t="s">
        <v>540</v>
      </c>
      <c r="H10" s="38" t="s">
        <v>1030</v>
      </c>
      <c r="I10" s="76" t="s">
        <v>1117</v>
      </c>
    </row>
    <row r="11" spans="1:10" ht="20.100000000000001" customHeight="1">
      <c r="A11" s="58" t="s">
        <v>111</v>
      </c>
      <c r="B11" s="79"/>
      <c r="C11" s="82" t="s">
        <v>111</v>
      </c>
      <c r="E11" s="38" t="s">
        <v>1116</v>
      </c>
      <c r="F11" s="77" t="s">
        <v>1115</v>
      </c>
      <c r="G11" s="38" t="s">
        <v>540</v>
      </c>
      <c r="H11" s="38" t="s">
        <v>1030</v>
      </c>
      <c r="I11" s="76" t="s">
        <v>1114</v>
      </c>
    </row>
    <row r="12" spans="1:10" ht="20.100000000000001" customHeight="1">
      <c r="A12" s="58" t="s">
        <v>111</v>
      </c>
      <c r="B12" s="79"/>
      <c r="C12" s="82" t="s">
        <v>111</v>
      </c>
      <c r="E12" s="38" t="s">
        <v>1113</v>
      </c>
      <c r="F12" s="77" t="s">
        <v>1112</v>
      </c>
      <c r="G12" s="38" t="s">
        <v>992</v>
      </c>
      <c r="H12" s="38" t="s">
        <v>1111</v>
      </c>
      <c r="I12" s="76" t="s">
        <v>1110</v>
      </c>
    </row>
    <row r="13" spans="1:10" ht="20.100000000000001" customHeight="1">
      <c r="A13" s="58" t="s">
        <v>111</v>
      </c>
      <c r="B13" s="79"/>
      <c r="C13" s="82" t="s">
        <v>1109</v>
      </c>
      <c r="E13" s="38" t="s">
        <v>1108</v>
      </c>
      <c r="F13" s="77" t="s">
        <v>1107</v>
      </c>
      <c r="G13" s="38" t="s">
        <v>540</v>
      </c>
      <c r="H13" s="38" t="s">
        <v>1030</v>
      </c>
      <c r="I13" s="76" t="s">
        <v>1106</v>
      </c>
    </row>
    <row r="14" spans="1:10" ht="20.100000000000001" customHeight="1">
      <c r="A14" s="58" t="s">
        <v>111</v>
      </c>
      <c r="B14" s="79"/>
      <c r="C14" s="82" t="s">
        <v>111</v>
      </c>
      <c r="E14" s="38" t="s">
        <v>1105</v>
      </c>
      <c r="F14" s="77" t="s">
        <v>1104</v>
      </c>
      <c r="G14" s="38" t="s">
        <v>350</v>
      </c>
      <c r="H14" s="38" t="s">
        <v>702</v>
      </c>
      <c r="I14" s="76" t="s">
        <v>1103</v>
      </c>
    </row>
    <row r="15" spans="1:10" ht="20.100000000000001" customHeight="1">
      <c r="A15" s="58" t="s">
        <v>111</v>
      </c>
      <c r="B15" s="79"/>
      <c r="C15" s="82" t="s">
        <v>978</v>
      </c>
      <c r="E15" s="38" t="s">
        <v>1102</v>
      </c>
      <c r="F15" s="77"/>
      <c r="G15" s="38" t="s">
        <v>1101</v>
      </c>
      <c r="H15" s="38" t="s">
        <v>1100</v>
      </c>
      <c r="I15" s="76" t="s">
        <v>1099</v>
      </c>
    </row>
    <row r="16" spans="1:10" ht="20.100000000000001" customHeight="1">
      <c r="A16" s="58" t="s">
        <v>111</v>
      </c>
      <c r="B16" s="79"/>
      <c r="C16" s="82" t="s">
        <v>1098</v>
      </c>
      <c r="E16" s="38" t="s">
        <v>1097</v>
      </c>
      <c r="F16" s="77" t="s">
        <v>1096</v>
      </c>
      <c r="G16" s="38" t="s">
        <v>1095</v>
      </c>
      <c r="H16" s="38" t="s">
        <v>267</v>
      </c>
      <c r="I16" s="76" t="s">
        <v>1094</v>
      </c>
    </row>
    <row r="17" spans="1:9" ht="20.100000000000001" customHeight="1">
      <c r="A17" s="58" t="s">
        <v>111</v>
      </c>
      <c r="B17" s="79"/>
      <c r="C17" s="82" t="s">
        <v>111</v>
      </c>
      <c r="E17" s="38" t="s">
        <v>1093</v>
      </c>
      <c r="F17" s="77" t="s">
        <v>1092</v>
      </c>
      <c r="G17" s="38" t="s">
        <v>169</v>
      </c>
      <c r="H17" s="38" t="s">
        <v>267</v>
      </c>
      <c r="I17" s="76" t="s">
        <v>1091</v>
      </c>
    </row>
    <row r="18" spans="1:9" ht="20.100000000000001" customHeight="1">
      <c r="A18" s="58" t="s">
        <v>111</v>
      </c>
      <c r="B18" s="79"/>
      <c r="C18" s="82" t="s">
        <v>111</v>
      </c>
      <c r="E18" s="38" t="s">
        <v>1090</v>
      </c>
      <c r="F18" s="77" t="s">
        <v>1089</v>
      </c>
      <c r="G18" s="38" t="s">
        <v>1088</v>
      </c>
      <c r="H18" s="38" t="s">
        <v>967</v>
      </c>
      <c r="I18" s="76" t="s">
        <v>1087</v>
      </c>
    </row>
    <row r="19" spans="1:9" ht="20.100000000000001" customHeight="1">
      <c r="A19" s="58" t="s">
        <v>111</v>
      </c>
      <c r="B19" s="79"/>
      <c r="C19" s="82" t="s">
        <v>75</v>
      </c>
      <c r="E19" s="38" t="s">
        <v>1086</v>
      </c>
      <c r="F19" s="77" t="s">
        <v>1085</v>
      </c>
      <c r="G19" s="38" t="s">
        <v>381</v>
      </c>
      <c r="H19" s="38" t="s">
        <v>1084</v>
      </c>
      <c r="I19" s="76" t="s">
        <v>1083</v>
      </c>
    </row>
    <row r="20" spans="1:9" ht="20.100000000000001" customHeight="1">
      <c r="A20" s="58" t="s">
        <v>1022</v>
      </c>
      <c r="B20" s="79"/>
      <c r="C20" s="82" t="s">
        <v>936</v>
      </c>
      <c r="E20" s="90" t="s">
        <v>1082</v>
      </c>
      <c r="F20" s="77" t="s">
        <v>1081</v>
      </c>
      <c r="G20" s="38" t="s">
        <v>1080</v>
      </c>
      <c r="H20" s="38" t="s">
        <v>1079</v>
      </c>
      <c r="I20" s="76" t="s">
        <v>1078</v>
      </c>
    </row>
    <row r="21" spans="1:9" ht="20.100000000000001" customHeight="1">
      <c r="A21" s="58" t="s">
        <v>111</v>
      </c>
      <c r="B21" s="79"/>
      <c r="C21" s="82" t="s">
        <v>887</v>
      </c>
      <c r="E21" s="38" t="s">
        <v>1077</v>
      </c>
      <c r="F21" s="77" t="s">
        <v>1076</v>
      </c>
      <c r="G21" s="38" t="s">
        <v>864</v>
      </c>
      <c r="H21" s="38" t="s">
        <v>863</v>
      </c>
      <c r="I21" s="76" t="s">
        <v>1075</v>
      </c>
    </row>
    <row r="22" spans="1:9" ht="20.100000000000001" customHeight="1">
      <c r="A22" s="58" t="s">
        <v>111</v>
      </c>
      <c r="B22" s="79"/>
      <c r="C22" s="82" t="s">
        <v>111</v>
      </c>
      <c r="E22" s="38" t="s">
        <v>1074</v>
      </c>
      <c r="F22" s="77" t="s">
        <v>331</v>
      </c>
      <c r="G22" s="38" t="s">
        <v>648</v>
      </c>
      <c r="H22" s="38" t="s">
        <v>561</v>
      </c>
      <c r="I22" s="76" t="s">
        <v>1073</v>
      </c>
    </row>
    <row r="23" spans="1:9" ht="20.100000000000001" customHeight="1">
      <c r="A23" s="58" t="s">
        <v>111</v>
      </c>
      <c r="B23" s="79"/>
      <c r="C23" s="82" t="s">
        <v>111</v>
      </c>
      <c r="E23" s="38" t="s">
        <v>1072</v>
      </c>
      <c r="F23" s="77" t="s">
        <v>1071</v>
      </c>
      <c r="G23" s="38" t="s">
        <v>1070</v>
      </c>
      <c r="H23" s="38" t="s">
        <v>1069</v>
      </c>
      <c r="I23" s="76" t="s">
        <v>1068</v>
      </c>
    </row>
    <row r="24" spans="1:9" ht="20.100000000000001" customHeight="1">
      <c r="A24" s="58" t="s">
        <v>111</v>
      </c>
      <c r="B24" s="79"/>
      <c r="C24" s="82" t="s">
        <v>1067</v>
      </c>
      <c r="E24" s="38" t="s">
        <v>1066</v>
      </c>
      <c r="F24" s="77" t="s">
        <v>829</v>
      </c>
      <c r="G24" s="38" t="s">
        <v>1065</v>
      </c>
      <c r="H24" s="38" t="s">
        <v>1064</v>
      </c>
      <c r="I24" s="76" t="s">
        <v>1063</v>
      </c>
    </row>
    <row r="25" spans="1:9" ht="20.100000000000001" customHeight="1">
      <c r="A25" s="58" t="s">
        <v>111</v>
      </c>
      <c r="B25" s="79"/>
      <c r="C25" s="82" t="s">
        <v>111</v>
      </c>
      <c r="E25" s="38" t="s">
        <v>820</v>
      </c>
      <c r="F25" s="77"/>
      <c r="G25" s="38" t="s">
        <v>1061</v>
      </c>
      <c r="H25" s="38" t="s">
        <v>1060</v>
      </c>
      <c r="I25" s="76" t="s">
        <v>1059</v>
      </c>
    </row>
    <row r="26" spans="1:9" ht="20.100000000000001" customHeight="1">
      <c r="A26" s="58" t="s">
        <v>111</v>
      </c>
      <c r="B26" s="79"/>
      <c r="C26" s="82" t="s">
        <v>111</v>
      </c>
      <c r="E26" s="38" t="s">
        <v>1062</v>
      </c>
      <c r="F26" s="77"/>
      <c r="G26" s="38" t="s">
        <v>1061</v>
      </c>
      <c r="H26" s="38" t="s">
        <v>1060</v>
      </c>
      <c r="I26" s="76" t="s">
        <v>1059</v>
      </c>
    </row>
    <row r="27" spans="1:9" ht="20.100000000000001" customHeight="1">
      <c r="A27" s="58" t="s">
        <v>111</v>
      </c>
      <c r="B27" s="79"/>
      <c r="C27" s="82" t="s">
        <v>111</v>
      </c>
      <c r="E27" s="38" t="s">
        <v>1058</v>
      </c>
      <c r="F27" s="77" t="s">
        <v>1057</v>
      </c>
      <c r="G27" s="38" t="s">
        <v>407</v>
      </c>
      <c r="H27" s="38" t="s">
        <v>406</v>
      </c>
      <c r="I27" s="76" t="s">
        <v>947</v>
      </c>
    </row>
    <row r="28" spans="1:9" ht="20.100000000000001" customHeight="1">
      <c r="A28" s="58" t="s">
        <v>111</v>
      </c>
      <c r="B28" s="79"/>
      <c r="C28" s="82" t="s">
        <v>111</v>
      </c>
      <c r="E28" s="90" t="s">
        <v>1056</v>
      </c>
      <c r="F28" s="77" t="s">
        <v>1055</v>
      </c>
      <c r="G28" s="38" t="s">
        <v>407</v>
      </c>
      <c r="H28" s="38" t="s">
        <v>406</v>
      </c>
      <c r="I28" s="76" t="s">
        <v>947</v>
      </c>
    </row>
    <row r="29" spans="1:9" ht="20.100000000000001" customHeight="1">
      <c r="A29" s="58" t="s">
        <v>111</v>
      </c>
      <c r="B29" s="79"/>
      <c r="C29" s="82" t="s">
        <v>111</v>
      </c>
      <c r="E29" s="38" t="s">
        <v>1054</v>
      </c>
      <c r="F29" s="77" t="s">
        <v>1053</v>
      </c>
      <c r="G29" s="38" t="s">
        <v>407</v>
      </c>
      <c r="H29" s="38" t="s">
        <v>406</v>
      </c>
      <c r="I29" s="76" t="s">
        <v>947</v>
      </c>
    </row>
    <row r="30" spans="1:9" ht="20.100000000000001" customHeight="1">
      <c r="A30" s="58" t="s">
        <v>111</v>
      </c>
      <c r="B30" s="79"/>
      <c r="C30" s="82" t="s">
        <v>111</v>
      </c>
      <c r="E30" s="38" t="s">
        <v>1052</v>
      </c>
      <c r="F30" s="77" t="s">
        <v>396</v>
      </c>
      <c r="G30" s="38" t="s">
        <v>815</v>
      </c>
      <c r="H30" s="38" t="s">
        <v>814</v>
      </c>
      <c r="I30" s="76" t="s">
        <v>970</v>
      </c>
    </row>
    <row r="31" spans="1:9" ht="20.100000000000001" customHeight="1">
      <c r="A31" s="58" t="s">
        <v>75</v>
      </c>
      <c r="B31" s="79"/>
      <c r="C31" s="82" t="s">
        <v>75</v>
      </c>
      <c r="E31" s="38" t="s">
        <v>1051</v>
      </c>
      <c r="F31" s="77" t="s">
        <v>396</v>
      </c>
      <c r="G31" s="38" t="s">
        <v>1050</v>
      </c>
      <c r="H31" s="38" t="s">
        <v>216</v>
      </c>
      <c r="I31" s="76" t="s">
        <v>1049</v>
      </c>
    </row>
    <row r="32" spans="1:9" ht="20.100000000000001" customHeight="1">
      <c r="A32" s="58" t="s">
        <v>111</v>
      </c>
      <c r="B32" s="79"/>
      <c r="C32" s="82" t="s">
        <v>1048</v>
      </c>
      <c r="E32" s="38" t="s">
        <v>1035</v>
      </c>
      <c r="F32" s="77" t="s">
        <v>1047</v>
      </c>
      <c r="G32" s="38" t="s">
        <v>1046</v>
      </c>
      <c r="H32" s="38" t="s">
        <v>1045</v>
      </c>
      <c r="I32" s="76" t="s">
        <v>1044</v>
      </c>
    </row>
    <row r="33" spans="1:9" ht="20.100000000000001" customHeight="1">
      <c r="A33" s="58" t="s">
        <v>111</v>
      </c>
      <c r="B33" s="79"/>
      <c r="C33" s="82" t="s">
        <v>111</v>
      </c>
      <c r="E33" s="38" t="s">
        <v>760</v>
      </c>
      <c r="F33" s="77" t="s">
        <v>1043</v>
      </c>
      <c r="G33" s="38" t="s">
        <v>570</v>
      </c>
      <c r="H33" s="38" t="s">
        <v>569</v>
      </c>
      <c r="I33" s="76" t="s">
        <v>1042</v>
      </c>
    </row>
    <row r="34" spans="1:9" ht="20.100000000000001" customHeight="1">
      <c r="A34" s="58" t="s">
        <v>111</v>
      </c>
      <c r="B34" s="79"/>
      <c r="C34" s="82" t="s">
        <v>111</v>
      </c>
      <c r="E34" s="38" t="s">
        <v>1041</v>
      </c>
      <c r="F34" s="77" t="s">
        <v>1040</v>
      </c>
      <c r="G34" s="38" t="s">
        <v>992</v>
      </c>
      <c r="H34" s="38" t="s">
        <v>987</v>
      </c>
      <c r="I34" s="76" t="s">
        <v>1039</v>
      </c>
    </row>
    <row r="35" spans="1:9" ht="20.100000000000001" customHeight="1">
      <c r="A35" s="58" t="s">
        <v>111</v>
      </c>
      <c r="B35" s="79"/>
      <c r="C35" s="82" t="s">
        <v>111</v>
      </c>
      <c r="E35" s="38" t="s">
        <v>1038</v>
      </c>
      <c r="F35" s="77" t="s">
        <v>1037</v>
      </c>
      <c r="G35" s="38" t="s">
        <v>410</v>
      </c>
      <c r="H35" s="38" t="s">
        <v>1036</v>
      </c>
      <c r="I35" s="76" t="s">
        <v>947</v>
      </c>
    </row>
    <row r="36" spans="1:9" ht="20.100000000000001" customHeight="1">
      <c r="A36" s="58" t="s">
        <v>111</v>
      </c>
      <c r="B36" s="79"/>
      <c r="C36" s="82" t="s">
        <v>111</v>
      </c>
      <c r="E36" s="38" t="s">
        <v>1035</v>
      </c>
      <c r="F36" s="77" t="s">
        <v>1034</v>
      </c>
      <c r="G36" s="38" t="s">
        <v>648</v>
      </c>
      <c r="H36" s="38" t="s">
        <v>561</v>
      </c>
      <c r="I36" s="76" t="s">
        <v>1026</v>
      </c>
    </row>
    <row r="37" spans="1:9" ht="20.100000000000001" customHeight="1">
      <c r="A37" s="58" t="s">
        <v>111</v>
      </c>
      <c r="B37" s="79"/>
      <c r="C37" s="82" t="s">
        <v>746</v>
      </c>
      <c r="E37" s="38" t="s">
        <v>1033</v>
      </c>
      <c r="F37" s="77" t="s">
        <v>331</v>
      </c>
      <c r="G37" s="38" t="s">
        <v>648</v>
      </c>
      <c r="H37" s="38" t="s">
        <v>561</v>
      </c>
      <c r="I37" s="76" t="s">
        <v>991</v>
      </c>
    </row>
    <row r="38" spans="1:9" ht="20.100000000000001" customHeight="1">
      <c r="A38" s="58" t="s">
        <v>111</v>
      </c>
      <c r="B38" s="79"/>
      <c r="C38" s="82" t="s">
        <v>111</v>
      </c>
      <c r="E38" s="38" t="s">
        <v>724</v>
      </c>
      <c r="F38" s="77" t="s">
        <v>651</v>
      </c>
      <c r="G38" s="38" t="s">
        <v>358</v>
      </c>
      <c r="H38" s="38" t="s">
        <v>216</v>
      </c>
      <c r="I38" s="76" t="s">
        <v>961</v>
      </c>
    </row>
    <row r="39" spans="1:9" ht="20.100000000000001" customHeight="1">
      <c r="A39" s="58" t="s">
        <v>111</v>
      </c>
      <c r="B39" s="79"/>
      <c r="C39" s="82" t="s">
        <v>579</v>
      </c>
      <c r="E39" s="38" t="s">
        <v>1032</v>
      </c>
      <c r="F39" s="77" t="s">
        <v>1031</v>
      </c>
      <c r="G39" s="38" t="s">
        <v>540</v>
      </c>
      <c r="H39" s="38" t="s">
        <v>1030</v>
      </c>
      <c r="I39" s="76" t="s">
        <v>1029</v>
      </c>
    </row>
    <row r="40" spans="1:9" ht="20.100000000000001" customHeight="1">
      <c r="A40" s="58" t="s">
        <v>111</v>
      </c>
      <c r="B40" s="79"/>
      <c r="C40" s="82" t="s">
        <v>111</v>
      </c>
      <c r="E40" s="38" t="s">
        <v>1028</v>
      </c>
      <c r="F40" s="77" t="s">
        <v>1027</v>
      </c>
      <c r="G40" s="38" t="s">
        <v>540</v>
      </c>
      <c r="H40" s="38" t="s">
        <v>267</v>
      </c>
      <c r="I40" s="76" t="s">
        <v>1026</v>
      </c>
    </row>
    <row r="41" spans="1:9" ht="20.100000000000001" customHeight="1" thickBot="1">
      <c r="A41" s="87" t="s">
        <v>111</v>
      </c>
      <c r="B41" s="89"/>
      <c r="C41" s="88" t="s">
        <v>111</v>
      </c>
      <c r="D41" s="87"/>
      <c r="E41" s="84" t="s">
        <v>1025</v>
      </c>
      <c r="F41" s="85" t="s">
        <v>1024</v>
      </c>
      <c r="G41" s="84" t="s">
        <v>540</v>
      </c>
      <c r="H41" s="84" t="s">
        <v>267</v>
      </c>
      <c r="I41" s="83" t="s">
        <v>1023</v>
      </c>
    </row>
    <row r="42" spans="1:9" ht="20.100000000000001" customHeight="1">
      <c r="A42" s="58" t="s">
        <v>1022</v>
      </c>
      <c r="B42" s="79"/>
      <c r="C42" s="82" t="s">
        <v>579</v>
      </c>
      <c r="E42" s="38" t="s">
        <v>1021</v>
      </c>
      <c r="F42" s="77" t="s">
        <v>1016</v>
      </c>
      <c r="G42" s="38" t="s">
        <v>1020</v>
      </c>
      <c r="H42" s="38" t="s">
        <v>1019</v>
      </c>
      <c r="I42" s="76" t="s">
        <v>1018</v>
      </c>
    </row>
    <row r="43" spans="1:9" ht="20.100000000000001" customHeight="1">
      <c r="A43" s="58" t="s">
        <v>75</v>
      </c>
      <c r="B43" s="79"/>
      <c r="C43" s="82" t="s">
        <v>75</v>
      </c>
      <c r="E43" s="19" t="s">
        <v>1017</v>
      </c>
      <c r="F43" s="80" t="s">
        <v>1016</v>
      </c>
      <c r="G43" s="19" t="s">
        <v>540</v>
      </c>
      <c r="H43" s="19" t="s">
        <v>1015</v>
      </c>
      <c r="I43" s="76" t="s">
        <v>1014</v>
      </c>
    </row>
    <row r="44" spans="1:9" ht="20.100000000000001" customHeight="1">
      <c r="A44" s="20" t="s">
        <v>75</v>
      </c>
      <c r="B44" s="81"/>
      <c r="C44" s="78" t="s">
        <v>75</v>
      </c>
      <c r="D44" s="20"/>
      <c r="E44" s="19" t="s">
        <v>1013</v>
      </c>
      <c r="F44" s="80" t="s">
        <v>1012</v>
      </c>
      <c r="G44" s="19" t="s">
        <v>1011</v>
      </c>
      <c r="H44" s="19" t="s">
        <v>1010</v>
      </c>
      <c r="I44" s="76" t="s">
        <v>1009</v>
      </c>
    </row>
    <row r="45" spans="1:9" ht="20.100000000000001" customHeight="1">
      <c r="A45" s="20" t="s">
        <v>111</v>
      </c>
      <c r="B45" s="81"/>
      <c r="C45" s="78" t="s">
        <v>111</v>
      </c>
      <c r="D45" s="20"/>
      <c r="E45" s="19" t="s">
        <v>1008</v>
      </c>
      <c r="F45" s="80" t="s">
        <v>1007</v>
      </c>
      <c r="G45" s="19" t="s">
        <v>540</v>
      </c>
      <c r="H45" s="19" t="s">
        <v>104</v>
      </c>
      <c r="I45" s="76" t="s">
        <v>1006</v>
      </c>
    </row>
    <row r="46" spans="1:9" ht="20.100000000000001" customHeight="1">
      <c r="A46" s="20" t="s">
        <v>75</v>
      </c>
      <c r="B46" s="81"/>
      <c r="C46" s="78" t="s">
        <v>75</v>
      </c>
      <c r="D46" s="20"/>
      <c r="E46" s="19" t="s">
        <v>1005</v>
      </c>
      <c r="F46" s="80" t="s">
        <v>1004</v>
      </c>
      <c r="G46" s="19" t="s">
        <v>1003</v>
      </c>
      <c r="H46" s="19" t="s">
        <v>71</v>
      </c>
      <c r="I46" s="76" t="s">
        <v>998</v>
      </c>
    </row>
    <row r="47" spans="1:9" ht="20.100000000000001" customHeight="1">
      <c r="A47" s="20" t="s">
        <v>75</v>
      </c>
      <c r="B47" s="81"/>
      <c r="C47" s="78" t="s">
        <v>576</v>
      </c>
      <c r="D47" s="20"/>
      <c r="E47" s="19" t="s">
        <v>1002</v>
      </c>
      <c r="F47" s="77" t="s">
        <v>1001</v>
      </c>
      <c r="G47" s="19" t="s">
        <v>1000</v>
      </c>
      <c r="H47" s="19" t="s">
        <v>999</v>
      </c>
      <c r="I47" s="76" t="s">
        <v>998</v>
      </c>
    </row>
    <row r="48" spans="1:9" ht="18.75" customHeight="1">
      <c r="A48" s="58" t="s">
        <v>111</v>
      </c>
      <c r="B48" s="79"/>
      <c r="C48" s="82" t="s">
        <v>549</v>
      </c>
      <c r="E48" s="38" t="s">
        <v>997</v>
      </c>
      <c r="F48" s="77"/>
      <c r="G48" s="38" t="s">
        <v>996</v>
      </c>
      <c r="H48" s="38" t="s">
        <v>995</v>
      </c>
      <c r="I48" s="76" t="s">
        <v>994</v>
      </c>
    </row>
    <row r="49" spans="1:9" ht="20.100000000000001" customHeight="1">
      <c r="A49" s="58" t="s">
        <v>111</v>
      </c>
      <c r="B49" s="79"/>
      <c r="C49" s="82" t="s">
        <v>543</v>
      </c>
      <c r="E49" s="38" t="s">
        <v>993</v>
      </c>
      <c r="F49" s="77"/>
      <c r="G49" s="38" t="s">
        <v>992</v>
      </c>
      <c r="H49" s="38" t="s">
        <v>987</v>
      </c>
      <c r="I49" s="76" t="s">
        <v>991</v>
      </c>
    </row>
    <row r="50" spans="1:9" ht="20.100000000000001" customHeight="1">
      <c r="A50" s="101" t="s">
        <v>990</v>
      </c>
      <c r="B50" s="103"/>
      <c r="C50" s="102" t="s">
        <v>990</v>
      </c>
      <c r="D50" s="101"/>
      <c r="E50" s="99" t="s">
        <v>989</v>
      </c>
      <c r="F50" s="100"/>
      <c r="G50" s="99" t="s">
        <v>988</v>
      </c>
      <c r="H50" s="99" t="s">
        <v>987</v>
      </c>
      <c r="I50" s="98" t="s">
        <v>986</v>
      </c>
    </row>
    <row r="51" spans="1:9" ht="20.100000000000001" customHeight="1">
      <c r="A51" s="58" t="s">
        <v>111</v>
      </c>
      <c r="B51" s="79"/>
      <c r="C51" s="82" t="s">
        <v>985</v>
      </c>
      <c r="E51" s="38" t="s">
        <v>984</v>
      </c>
      <c r="F51" s="77"/>
      <c r="G51" s="38" t="s">
        <v>305</v>
      </c>
      <c r="H51" s="38" t="s">
        <v>304</v>
      </c>
      <c r="I51" s="76" t="s">
        <v>983</v>
      </c>
    </row>
    <row r="52" spans="1:9" ht="20.100000000000001" customHeight="1">
      <c r="A52" s="58" t="s">
        <v>75</v>
      </c>
      <c r="B52" s="79"/>
      <c r="C52" s="82" t="s">
        <v>75</v>
      </c>
      <c r="E52" s="38" t="s">
        <v>982</v>
      </c>
      <c r="F52" s="77"/>
      <c r="G52" s="77" t="s">
        <v>981</v>
      </c>
      <c r="H52" s="38" t="s">
        <v>980</v>
      </c>
      <c r="I52" s="76" t="s">
        <v>979</v>
      </c>
    </row>
    <row r="53" spans="1:9" ht="20.100000000000001" customHeight="1">
      <c r="A53" s="58" t="s">
        <v>75</v>
      </c>
      <c r="B53" s="79"/>
      <c r="C53" s="82" t="s">
        <v>978</v>
      </c>
      <c r="E53" s="38" t="s">
        <v>977</v>
      </c>
      <c r="F53" s="77"/>
      <c r="G53" s="77" t="s">
        <v>976</v>
      </c>
      <c r="H53" s="38" t="s">
        <v>975</v>
      </c>
      <c r="I53" s="76" t="s">
        <v>974</v>
      </c>
    </row>
    <row r="54" spans="1:9" ht="20.100000000000001" customHeight="1">
      <c r="A54" s="58" t="s">
        <v>111</v>
      </c>
      <c r="B54" s="79"/>
      <c r="C54" s="82" t="s">
        <v>439</v>
      </c>
      <c r="E54" s="38" t="s">
        <v>973</v>
      </c>
      <c r="F54" s="97" t="s">
        <v>972</v>
      </c>
      <c r="G54" s="38" t="s">
        <v>282</v>
      </c>
      <c r="H54" s="38" t="s">
        <v>971</v>
      </c>
      <c r="I54" s="76" t="s">
        <v>970</v>
      </c>
    </row>
    <row r="55" spans="1:9" ht="20.100000000000001" customHeight="1">
      <c r="A55" s="58" t="s">
        <v>111</v>
      </c>
      <c r="B55" s="79"/>
      <c r="C55" s="82" t="s">
        <v>111</v>
      </c>
      <c r="E55" s="38" t="s">
        <v>969</v>
      </c>
      <c r="F55" s="77" t="s">
        <v>968</v>
      </c>
      <c r="G55" s="38" t="s">
        <v>217</v>
      </c>
      <c r="H55" s="38" t="s">
        <v>967</v>
      </c>
      <c r="I55" s="76" t="s">
        <v>966</v>
      </c>
    </row>
    <row r="56" spans="1:9" ht="32.25" customHeight="1">
      <c r="A56" s="58" t="s">
        <v>111</v>
      </c>
      <c r="B56" s="79"/>
      <c r="C56" s="82" t="s">
        <v>111</v>
      </c>
      <c r="E56" s="38" t="s">
        <v>965</v>
      </c>
      <c r="F56" s="77" t="s">
        <v>964</v>
      </c>
      <c r="G56" s="90" t="s">
        <v>963</v>
      </c>
      <c r="H56" s="38" t="s">
        <v>962</v>
      </c>
      <c r="I56" s="76" t="s">
        <v>961</v>
      </c>
    </row>
    <row r="57" spans="1:9" ht="20.100000000000001" customHeight="1">
      <c r="A57" s="58" t="s">
        <v>111</v>
      </c>
      <c r="B57" s="79"/>
      <c r="C57" s="82" t="s">
        <v>111</v>
      </c>
      <c r="E57" s="38" t="s">
        <v>960</v>
      </c>
      <c r="F57" s="77" t="s">
        <v>959</v>
      </c>
      <c r="G57" s="38" t="s">
        <v>958</v>
      </c>
      <c r="H57" s="38" t="s">
        <v>957</v>
      </c>
      <c r="I57" s="76" t="s">
        <v>956</v>
      </c>
    </row>
    <row r="58" spans="1:9" ht="20.100000000000001" customHeight="1">
      <c r="A58" s="58" t="s">
        <v>111</v>
      </c>
      <c r="B58" s="79"/>
      <c r="C58" s="82" t="s">
        <v>111</v>
      </c>
      <c r="E58" s="38" t="s">
        <v>955</v>
      </c>
      <c r="F58" s="77" t="s">
        <v>651</v>
      </c>
      <c r="G58" s="38" t="s">
        <v>358</v>
      </c>
      <c r="H58" s="38" t="s">
        <v>216</v>
      </c>
      <c r="I58" s="76" t="s">
        <v>947</v>
      </c>
    </row>
    <row r="59" spans="1:9" ht="20.100000000000001" customHeight="1">
      <c r="A59" s="58" t="s">
        <v>111</v>
      </c>
      <c r="B59" s="79"/>
      <c r="C59" s="82" t="s">
        <v>111</v>
      </c>
      <c r="E59" s="38" t="s">
        <v>954</v>
      </c>
      <c r="F59" s="77" t="s">
        <v>587</v>
      </c>
      <c r="G59" s="38" t="s">
        <v>580</v>
      </c>
      <c r="H59" s="38" t="s">
        <v>953</v>
      </c>
      <c r="I59" s="76" t="s">
        <v>952</v>
      </c>
    </row>
    <row r="60" spans="1:9" ht="20.100000000000001" customHeight="1">
      <c r="A60" s="58" t="s">
        <v>111</v>
      </c>
      <c r="B60" s="79"/>
      <c r="C60" s="82" t="s">
        <v>951</v>
      </c>
      <c r="E60" s="38" t="s">
        <v>950</v>
      </c>
      <c r="F60" s="77" t="s">
        <v>949</v>
      </c>
      <c r="G60" s="38" t="s">
        <v>948</v>
      </c>
      <c r="H60" s="38" t="s">
        <v>216</v>
      </c>
      <c r="I60" s="76" t="s">
        <v>947</v>
      </c>
    </row>
    <row r="61" spans="1:9" ht="20.100000000000001" customHeight="1">
      <c r="A61" s="58" t="s">
        <v>111</v>
      </c>
      <c r="B61" s="79"/>
      <c r="C61" s="82" t="s">
        <v>111</v>
      </c>
      <c r="E61" s="38" t="s">
        <v>946</v>
      </c>
      <c r="F61" s="77" t="s">
        <v>945</v>
      </c>
      <c r="G61" s="38" t="s">
        <v>769</v>
      </c>
      <c r="H61" s="38" t="s">
        <v>768</v>
      </c>
      <c r="I61" s="76" t="s">
        <v>944</v>
      </c>
    </row>
    <row r="62" spans="1:9" ht="20.100000000000001" customHeight="1">
      <c r="A62" s="58" t="s">
        <v>111</v>
      </c>
      <c r="B62" s="79"/>
      <c r="C62" s="82" t="s">
        <v>111</v>
      </c>
      <c r="E62" s="90" t="s">
        <v>943</v>
      </c>
      <c r="F62" s="77"/>
      <c r="G62" s="38" t="s">
        <v>942</v>
      </c>
      <c r="H62" s="38" t="s">
        <v>941</v>
      </c>
      <c r="I62" s="76" t="s">
        <v>940</v>
      </c>
    </row>
    <row r="63" spans="1:9" ht="20.100000000000001" customHeight="1">
      <c r="A63" s="58" t="s">
        <v>111</v>
      </c>
      <c r="B63" s="79"/>
      <c r="C63" s="82" t="s">
        <v>939</v>
      </c>
      <c r="E63" s="38" t="s">
        <v>938</v>
      </c>
      <c r="F63" s="77"/>
      <c r="G63" s="38" t="s">
        <v>937</v>
      </c>
      <c r="H63" s="38" t="s">
        <v>216</v>
      </c>
      <c r="I63" s="76" t="s">
        <v>669</v>
      </c>
    </row>
    <row r="64" spans="1:9" ht="20.100000000000001" customHeight="1">
      <c r="A64" s="58" t="s">
        <v>297</v>
      </c>
      <c r="B64" s="79"/>
      <c r="C64" s="82" t="s">
        <v>936</v>
      </c>
      <c r="E64" s="38" t="s">
        <v>935</v>
      </c>
      <c r="F64" s="77"/>
      <c r="G64" s="38" t="s">
        <v>422</v>
      </c>
      <c r="H64" s="38" t="s">
        <v>934</v>
      </c>
      <c r="I64" s="76" t="s">
        <v>888</v>
      </c>
    </row>
    <row r="65" spans="1:10" ht="20.100000000000001" customHeight="1">
      <c r="A65" s="58" t="s">
        <v>111</v>
      </c>
      <c r="B65" s="79"/>
      <c r="C65" s="82" t="s">
        <v>111</v>
      </c>
      <c r="E65" s="38" t="s">
        <v>933</v>
      </c>
      <c r="F65" s="77" t="s">
        <v>932</v>
      </c>
      <c r="G65" s="38" t="s">
        <v>422</v>
      </c>
      <c r="H65" s="38" t="s">
        <v>448</v>
      </c>
      <c r="I65" s="76" t="s">
        <v>929</v>
      </c>
    </row>
    <row r="66" spans="1:10" ht="20.100000000000001" customHeight="1">
      <c r="A66" s="58" t="s">
        <v>111</v>
      </c>
      <c r="B66" s="79"/>
      <c r="C66" s="82" t="s">
        <v>111</v>
      </c>
      <c r="E66" s="38" t="s">
        <v>931</v>
      </c>
      <c r="F66" s="77" t="s">
        <v>375</v>
      </c>
      <c r="G66" s="38" t="s">
        <v>422</v>
      </c>
      <c r="H66" s="38" t="s">
        <v>930</v>
      </c>
      <c r="I66" s="76" t="s">
        <v>929</v>
      </c>
    </row>
    <row r="67" spans="1:10" ht="20.100000000000001" customHeight="1">
      <c r="A67" s="58" t="s">
        <v>111</v>
      </c>
      <c r="B67" s="79"/>
      <c r="C67" s="82" t="s">
        <v>111</v>
      </c>
      <c r="E67" s="38" t="s">
        <v>928</v>
      </c>
      <c r="F67" s="77" t="s">
        <v>927</v>
      </c>
      <c r="G67" s="38" t="s">
        <v>551</v>
      </c>
      <c r="H67" s="38" t="s">
        <v>507</v>
      </c>
      <c r="I67" s="76" t="s">
        <v>271</v>
      </c>
    </row>
    <row r="68" spans="1:10" ht="20.100000000000001" customHeight="1">
      <c r="A68" s="58" t="s">
        <v>111</v>
      </c>
      <c r="B68" s="79"/>
      <c r="C68" s="82" t="s">
        <v>111</v>
      </c>
      <c r="E68" s="38" t="s">
        <v>926</v>
      </c>
      <c r="F68" s="77" t="s">
        <v>925</v>
      </c>
      <c r="G68" s="38" t="s">
        <v>551</v>
      </c>
      <c r="H68" s="38" t="s">
        <v>924</v>
      </c>
      <c r="I68" s="76" t="s">
        <v>923</v>
      </c>
    </row>
    <row r="69" spans="1:10" ht="20.100000000000001" customHeight="1">
      <c r="A69" s="58" t="s">
        <v>111</v>
      </c>
      <c r="B69" s="79"/>
      <c r="C69" s="82" t="s">
        <v>111</v>
      </c>
      <c r="E69" s="38" t="s">
        <v>922</v>
      </c>
      <c r="F69" s="77" t="s">
        <v>921</v>
      </c>
      <c r="G69" s="38" t="s">
        <v>407</v>
      </c>
      <c r="H69" s="38" t="s">
        <v>406</v>
      </c>
      <c r="I69" s="76" t="s">
        <v>394</v>
      </c>
    </row>
    <row r="70" spans="1:10" ht="20.100000000000001" customHeight="1">
      <c r="A70" s="58" t="s">
        <v>111</v>
      </c>
      <c r="B70" s="79"/>
      <c r="C70" s="82" t="s">
        <v>111</v>
      </c>
      <c r="E70" s="38" t="s">
        <v>920</v>
      </c>
      <c r="F70" s="77" t="s">
        <v>919</v>
      </c>
      <c r="G70" s="38" t="s">
        <v>247</v>
      </c>
      <c r="H70" s="38" t="s">
        <v>216</v>
      </c>
      <c r="I70" s="76" t="s">
        <v>918</v>
      </c>
    </row>
    <row r="71" spans="1:10" ht="20.100000000000001" customHeight="1">
      <c r="A71" s="58" t="s">
        <v>111</v>
      </c>
      <c r="B71" s="79"/>
      <c r="C71" s="82" t="s">
        <v>111</v>
      </c>
      <c r="E71" s="38" t="s">
        <v>917</v>
      </c>
      <c r="F71" s="77" t="s">
        <v>916</v>
      </c>
      <c r="G71" s="38" t="s">
        <v>648</v>
      </c>
      <c r="H71" s="38" t="s">
        <v>561</v>
      </c>
      <c r="I71" s="76" t="s">
        <v>318</v>
      </c>
    </row>
    <row r="72" spans="1:10" ht="20.100000000000001" customHeight="1">
      <c r="A72" s="58" t="s">
        <v>111</v>
      </c>
      <c r="B72" s="79"/>
      <c r="C72" s="82" t="s">
        <v>111</v>
      </c>
      <c r="E72" s="90" t="s">
        <v>915</v>
      </c>
      <c r="F72" s="77"/>
      <c r="G72" s="38" t="s">
        <v>648</v>
      </c>
      <c r="H72" s="38" t="s">
        <v>561</v>
      </c>
      <c r="I72" s="76" t="s">
        <v>914</v>
      </c>
    </row>
    <row r="73" spans="1:10" ht="20.100000000000001" customHeight="1">
      <c r="A73" s="58" t="s">
        <v>111</v>
      </c>
      <c r="B73" s="79"/>
      <c r="C73" s="82" t="s">
        <v>111</v>
      </c>
      <c r="E73" s="38" t="s">
        <v>913</v>
      </c>
      <c r="F73" s="77" t="s">
        <v>911</v>
      </c>
      <c r="G73" s="38" t="s">
        <v>595</v>
      </c>
      <c r="H73" s="38" t="s">
        <v>637</v>
      </c>
      <c r="I73" s="76" t="s">
        <v>205</v>
      </c>
    </row>
    <row r="74" spans="1:10" ht="20.100000000000001" customHeight="1">
      <c r="A74" s="58" t="s">
        <v>111</v>
      </c>
      <c r="B74" s="79"/>
      <c r="C74" s="82" t="s">
        <v>111</v>
      </c>
      <c r="E74" s="38" t="s">
        <v>912</v>
      </c>
      <c r="F74" s="77" t="s">
        <v>911</v>
      </c>
      <c r="G74" s="38" t="s">
        <v>880</v>
      </c>
      <c r="H74" s="38" t="s">
        <v>879</v>
      </c>
      <c r="I74" s="76" t="s">
        <v>205</v>
      </c>
    </row>
    <row r="75" spans="1:10" ht="20.100000000000001" customHeight="1">
      <c r="A75" s="58" t="s">
        <v>111</v>
      </c>
      <c r="B75" s="79"/>
      <c r="C75" s="82" t="s">
        <v>111</v>
      </c>
      <c r="E75" s="38" t="s">
        <v>910</v>
      </c>
      <c r="F75" s="77" t="s">
        <v>909</v>
      </c>
      <c r="G75" s="38" t="s">
        <v>355</v>
      </c>
      <c r="H75" s="38" t="s">
        <v>906</v>
      </c>
      <c r="I75" s="76" t="s">
        <v>196</v>
      </c>
    </row>
    <row r="76" spans="1:10" s="19" customFormat="1" ht="20.100000000000001" customHeight="1">
      <c r="A76" s="20" t="s">
        <v>111</v>
      </c>
      <c r="B76" s="81"/>
      <c r="C76" s="78" t="s">
        <v>111</v>
      </c>
      <c r="D76" s="20"/>
      <c r="E76" s="19" t="s">
        <v>908</v>
      </c>
      <c r="F76" s="80" t="s">
        <v>907</v>
      </c>
      <c r="G76" s="19" t="s">
        <v>355</v>
      </c>
      <c r="H76" s="19" t="s">
        <v>906</v>
      </c>
      <c r="I76" s="76" t="s">
        <v>196</v>
      </c>
    </row>
    <row r="77" spans="1:10" ht="20.100000000000001" customHeight="1">
      <c r="A77" s="58" t="s">
        <v>111</v>
      </c>
      <c r="B77" s="79"/>
      <c r="C77" s="82" t="s">
        <v>111</v>
      </c>
      <c r="E77" s="38" t="s">
        <v>905</v>
      </c>
      <c r="F77" s="77" t="s">
        <v>904</v>
      </c>
      <c r="G77" s="38" t="s">
        <v>713</v>
      </c>
      <c r="H77" s="38" t="s">
        <v>267</v>
      </c>
      <c r="I77" s="76" t="s">
        <v>336</v>
      </c>
    </row>
    <row r="78" spans="1:10" ht="20.100000000000001" customHeight="1">
      <c r="A78" s="20" t="s">
        <v>111</v>
      </c>
      <c r="B78" s="81"/>
      <c r="C78" s="78" t="s">
        <v>111</v>
      </c>
      <c r="D78" s="20"/>
      <c r="E78" s="19" t="s">
        <v>903</v>
      </c>
      <c r="F78" s="80" t="s">
        <v>902</v>
      </c>
      <c r="G78" s="19" t="s">
        <v>901</v>
      </c>
      <c r="H78" s="19" t="s">
        <v>900</v>
      </c>
      <c r="I78" s="76" t="s">
        <v>205</v>
      </c>
    </row>
    <row r="79" spans="1:10" ht="20.100000000000001" customHeight="1">
      <c r="A79" s="20" t="s">
        <v>111</v>
      </c>
      <c r="B79" s="81"/>
      <c r="C79" s="78" t="s">
        <v>111</v>
      </c>
      <c r="D79" s="20"/>
      <c r="E79" s="19" t="s">
        <v>899</v>
      </c>
      <c r="F79" s="80" t="s">
        <v>812</v>
      </c>
      <c r="G79" s="19" t="s">
        <v>477</v>
      </c>
      <c r="H79" s="19" t="s">
        <v>898</v>
      </c>
      <c r="I79" s="76" t="s">
        <v>897</v>
      </c>
      <c r="J79" s="19"/>
    </row>
    <row r="80" spans="1:10" ht="19.5" customHeight="1">
      <c r="A80" s="58" t="s">
        <v>111</v>
      </c>
      <c r="B80" s="79"/>
      <c r="C80" s="82" t="s">
        <v>887</v>
      </c>
      <c r="E80" s="38" t="s">
        <v>896</v>
      </c>
      <c r="F80" s="77" t="s">
        <v>895</v>
      </c>
      <c r="G80" s="38" t="s">
        <v>894</v>
      </c>
      <c r="H80" s="38" t="s">
        <v>893</v>
      </c>
      <c r="I80" s="76" t="s">
        <v>693</v>
      </c>
    </row>
    <row r="81" spans="1:9" ht="19.5" customHeight="1">
      <c r="A81" s="58" t="s">
        <v>111</v>
      </c>
      <c r="B81" s="79"/>
      <c r="C81" s="82" t="s">
        <v>111</v>
      </c>
      <c r="E81" s="38" t="s">
        <v>1357</v>
      </c>
      <c r="F81" s="77" t="s">
        <v>742</v>
      </c>
      <c r="G81" s="38" t="s">
        <v>676</v>
      </c>
      <c r="H81" s="38" t="s">
        <v>675</v>
      </c>
      <c r="I81" s="76" t="s">
        <v>674</v>
      </c>
    </row>
    <row r="82" spans="1:9" ht="19.5" customHeight="1" thickBot="1">
      <c r="A82" s="87" t="s">
        <v>111</v>
      </c>
      <c r="B82" s="89"/>
      <c r="C82" s="88" t="s">
        <v>111</v>
      </c>
      <c r="D82" s="87"/>
      <c r="E82" s="84" t="s">
        <v>892</v>
      </c>
      <c r="F82" s="85" t="s">
        <v>891</v>
      </c>
      <c r="G82" s="84" t="s">
        <v>890</v>
      </c>
      <c r="H82" s="84" t="s">
        <v>889</v>
      </c>
      <c r="I82" s="83" t="s">
        <v>888</v>
      </c>
    </row>
    <row r="83" spans="1:9" ht="19.5" customHeight="1">
      <c r="A83" s="58" t="s">
        <v>297</v>
      </c>
      <c r="B83" s="79"/>
      <c r="C83" s="82" t="s">
        <v>887</v>
      </c>
      <c r="E83" s="38" t="s">
        <v>886</v>
      </c>
      <c r="F83" s="77" t="s">
        <v>812</v>
      </c>
      <c r="G83" s="38" t="s">
        <v>885</v>
      </c>
      <c r="H83" s="38" t="s">
        <v>884</v>
      </c>
      <c r="I83" s="76" t="s">
        <v>883</v>
      </c>
    </row>
    <row r="84" spans="1:9" ht="19.5" customHeight="1">
      <c r="A84" s="58" t="s">
        <v>111</v>
      </c>
      <c r="B84" s="79"/>
      <c r="C84" s="82" t="s">
        <v>111</v>
      </c>
      <c r="E84" s="38" t="s">
        <v>882</v>
      </c>
      <c r="F84" s="77" t="s">
        <v>812</v>
      </c>
      <c r="G84" s="38" t="s">
        <v>881</v>
      </c>
      <c r="H84" s="38" t="s">
        <v>216</v>
      </c>
      <c r="I84" s="76" t="s">
        <v>751</v>
      </c>
    </row>
    <row r="85" spans="1:9" ht="19.5" customHeight="1">
      <c r="A85" s="58" t="s">
        <v>111</v>
      </c>
      <c r="B85" s="79"/>
      <c r="C85" s="82" t="s">
        <v>111</v>
      </c>
      <c r="E85" s="38" t="s">
        <v>1358</v>
      </c>
      <c r="F85" s="77" t="s">
        <v>344</v>
      </c>
      <c r="G85" s="38" t="s">
        <v>880</v>
      </c>
      <c r="H85" s="38" t="s">
        <v>879</v>
      </c>
      <c r="I85" s="76" t="s">
        <v>205</v>
      </c>
    </row>
    <row r="86" spans="1:9" ht="19.5" customHeight="1">
      <c r="A86" s="58" t="s">
        <v>111</v>
      </c>
      <c r="B86" s="79"/>
      <c r="C86" s="82" t="s">
        <v>111</v>
      </c>
      <c r="E86" s="38" t="s">
        <v>878</v>
      </c>
      <c r="F86" s="77" t="s">
        <v>877</v>
      </c>
      <c r="G86" s="38" t="s">
        <v>312</v>
      </c>
      <c r="H86" s="38" t="s">
        <v>876</v>
      </c>
      <c r="I86" s="76" t="s">
        <v>333</v>
      </c>
    </row>
    <row r="87" spans="1:9" ht="19.5" customHeight="1">
      <c r="A87" s="58" t="s">
        <v>111</v>
      </c>
      <c r="B87" s="79"/>
      <c r="C87" s="82" t="s">
        <v>111</v>
      </c>
      <c r="E87" s="38" t="s">
        <v>875</v>
      </c>
      <c r="F87" s="77" t="s">
        <v>566</v>
      </c>
      <c r="G87" s="38" t="s">
        <v>334</v>
      </c>
      <c r="H87" s="38" t="s">
        <v>216</v>
      </c>
      <c r="I87" s="76" t="s">
        <v>333</v>
      </c>
    </row>
    <row r="88" spans="1:9" ht="19.5" customHeight="1">
      <c r="A88" s="58" t="s">
        <v>111</v>
      </c>
      <c r="B88" s="79"/>
      <c r="C88" s="82" t="s">
        <v>111</v>
      </c>
      <c r="E88" s="38" t="s">
        <v>874</v>
      </c>
      <c r="F88" s="77" t="s">
        <v>873</v>
      </c>
      <c r="G88" s="38" t="s">
        <v>350</v>
      </c>
      <c r="H88" s="38" t="s">
        <v>872</v>
      </c>
      <c r="I88" s="76" t="s">
        <v>545</v>
      </c>
    </row>
    <row r="89" spans="1:9" ht="19.5" customHeight="1">
      <c r="A89" s="58" t="s">
        <v>111</v>
      </c>
      <c r="B89" s="79"/>
      <c r="C89" s="82" t="s">
        <v>784</v>
      </c>
      <c r="E89" s="90" t="s">
        <v>871</v>
      </c>
      <c r="F89" s="77" t="s">
        <v>870</v>
      </c>
      <c r="G89" s="38" t="s">
        <v>867</v>
      </c>
      <c r="H89" s="38" t="s">
        <v>216</v>
      </c>
      <c r="I89" s="76" t="s">
        <v>869</v>
      </c>
    </row>
    <row r="90" spans="1:9" ht="19.5" customHeight="1">
      <c r="A90" s="58" t="s">
        <v>111</v>
      </c>
      <c r="B90" s="79"/>
      <c r="C90" s="82" t="s">
        <v>111</v>
      </c>
      <c r="E90" s="90" t="s">
        <v>868</v>
      </c>
      <c r="F90" s="77" t="s">
        <v>829</v>
      </c>
      <c r="G90" s="38" t="s">
        <v>867</v>
      </c>
      <c r="H90" s="38" t="s">
        <v>866</v>
      </c>
      <c r="I90" s="76" t="s">
        <v>573</v>
      </c>
    </row>
    <row r="91" spans="1:9" ht="19.5" customHeight="1">
      <c r="A91" s="58" t="s">
        <v>111</v>
      </c>
      <c r="B91" s="79"/>
      <c r="C91" s="82" t="s">
        <v>111</v>
      </c>
      <c r="E91" s="38" t="s">
        <v>860</v>
      </c>
      <c r="F91" s="77" t="s">
        <v>865</v>
      </c>
      <c r="G91" s="38" t="s">
        <v>864</v>
      </c>
      <c r="H91" s="38" t="s">
        <v>863</v>
      </c>
      <c r="I91" s="76" t="s">
        <v>303</v>
      </c>
    </row>
    <row r="92" spans="1:9" ht="19.5" customHeight="1">
      <c r="A92" s="58" t="s">
        <v>111</v>
      </c>
      <c r="B92" s="79"/>
      <c r="C92" s="82" t="s">
        <v>111</v>
      </c>
      <c r="E92" s="38" t="s">
        <v>860</v>
      </c>
      <c r="F92" s="77" t="s">
        <v>607</v>
      </c>
      <c r="G92" s="38" t="s">
        <v>862</v>
      </c>
      <c r="H92" s="38" t="s">
        <v>861</v>
      </c>
      <c r="I92" s="76" t="s">
        <v>303</v>
      </c>
    </row>
    <row r="93" spans="1:9" ht="19.5" customHeight="1">
      <c r="A93" s="58" t="s">
        <v>111</v>
      </c>
      <c r="B93" s="79"/>
      <c r="C93" s="82" t="s">
        <v>111</v>
      </c>
      <c r="E93" s="38" t="s">
        <v>860</v>
      </c>
      <c r="F93" s="77" t="s">
        <v>408</v>
      </c>
      <c r="G93" s="38" t="s">
        <v>859</v>
      </c>
      <c r="H93" s="38" t="s">
        <v>858</v>
      </c>
      <c r="I93" s="76" t="s">
        <v>688</v>
      </c>
    </row>
    <row r="94" spans="1:9" ht="19.5" customHeight="1">
      <c r="A94" s="58" t="s">
        <v>111</v>
      </c>
      <c r="B94" s="79"/>
      <c r="C94" s="82" t="s">
        <v>111</v>
      </c>
      <c r="E94" s="38" t="s">
        <v>857</v>
      </c>
      <c r="F94" s="77" t="s">
        <v>856</v>
      </c>
      <c r="G94" s="38" t="s">
        <v>853</v>
      </c>
      <c r="H94" s="38" t="s">
        <v>852</v>
      </c>
      <c r="I94" s="76" t="s">
        <v>298</v>
      </c>
    </row>
    <row r="95" spans="1:9" ht="19.5" customHeight="1">
      <c r="A95" s="58" t="s">
        <v>111</v>
      </c>
      <c r="B95" s="79"/>
      <c r="C95" s="82" t="s">
        <v>111</v>
      </c>
      <c r="E95" s="38" t="s">
        <v>855</v>
      </c>
      <c r="F95" s="77" t="s">
        <v>854</v>
      </c>
      <c r="G95" s="38" t="s">
        <v>853</v>
      </c>
      <c r="H95" s="38" t="s">
        <v>852</v>
      </c>
      <c r="I95" s="76" t="s">
        <v>298</v>
      </c>
    </row>
    <row r="96" spans="1:9" ht="19.5" customHeight="1">
      <c r="A96" s="58" t="s">
        <v>111</v>
      </c>
      <c r="B96" s="79"/>
      <c r="C96" s="82" t="s">
        <v>111</v>
      </c>
      <c r="E96" s="38" t="s">
        <v>851</v>
      </c>
      <c r="F96" s="77" t="s">
        <v>759</v>
      </c>
      <c r="G96" s="38" t="s">
        <v>850</v>
      </c>
      <c r="H96" s="38" t="s">
        <v>849</v>
      </c>
      <c r="I96" s="76" t="s">
        <v>848</v>
      </c>
    </row>
    <row r="97" spans="1:9" ht="19.5" customHeight="1">
      <c r="A97" s="58" t="s">
        <v>111</v>
      </c>
      <c r="B97" s="79"/>
      <c r="C97" s="82" t="s">
        <v>111</v>
      </c>
      <c r="E97" s="38" t="s">
        <v>847</v>
      </c>
      <c r="F97" s="77" t="s">
        <v>845</v>
      </c>
      <c r="G97" s="38" t="s">
        <v>846</v>
      </c>
      <c r="H97" s="38" t="s">
        <v>569</v>
      </c>
      <c r="I97" s="76" t="s">
        <v>538</v>
      </c>
    </row>
    <row r="98" spans="1:9" ht="19.5" customHeight="1">
      <c r="A98" s="58" t="s">
        <v>111</v>
      </c>
      <c r="B98" s="79"/>
      <c r="C98" s="82" t="s">
        <v>111</v>
      </c>
      <c r="E98" s="38" t="s">
        <v>827</v>
      </c>
      <c r="F98" s="77" t="s">
        <v>845</v>
      </c>
      <c r="G98" s="38" t="s">
        <v>305</v>
      </c>
      <c r="H98" s="38" t="s">
        <v>436</v>
      </c>
      <c r="I98" s="76" t="s">
        <v>844</v>
      </c>
    </row>
    <row r="99" spans="1:9" ht="19.5" customHeight="1">
      <c r="A99" s="58" t="s">
        <v>111</v>
      </c>
      <c r="B99" s="79"/>
      <c r="C99" s="82" t="s">
        <v>111</v>
      </c>
      <c r="E99" s="38" t="s">
        <v>843</v>
      </c>
      <c r="F99" s="77" t="s">
        <v>396</v>
      </c>
      <c r="G99" s="38" t="s">
        <v>769</v>
      </c>
      <c r="H99" s="38" t="s">
        <v>841</v>
      </c>
      <c r="I99" s="76" t="s">
        <v>836</v>
      </c>
    </row>
    <row r="100" spans="1:9" ht="19.5" customHeight="1">
      <c r="A100" s="58" t="s">
        <v>111</v>
      </c>
      <c r="B100" s="79"/>
      <c r="C100" s="82" t="s">
        <v>111</v>
      </c>
      <c r="E100" s="38" t="s">
        <v>842</v>
      </c>
      <c r="F100" s="77" t="s">
        <v>396</v>
      </c>
      <c r="G100" s="38" t="s">
        <v>769</v>
      </c>
      <c r="H100" s="38" t="s">
        <v>841</v>
      </c>
      <c r="I100" s="76" t="s">
        <v>836</v>
      </c>
    </row>
    <row r="101" spans="1:9" ht="19.5" customHeight="1">
      <c r="A101" s="58" t="s">
        <v>111</v>
      </c>
      <c r="B101" s="79"/>
      <c r="C101" s="82" t="s">
        <v>111</v>
      </c>
      <c r="E101" s="38" t="s">
        <v>840</v>
      </c>
      <c r="F101" s="77" t="s">
        <v>408</v>
      </c>
      <c r="G101" s="38" t="s">
        <v>407</v>
      </c>
      <c r="H101" s="38" t="s">
        <v>406</v>
      </c>
      <c r="I101" s="76" t="s">
        <v>836</v>
      </c>
    </row>
    <row r="102" spans="1:9" ht="19.5" customHeight="1">
      <c r="A102" s="58" t="s">
        <v>111</v>
      </c>
      <c r="B102" s="79"/>
      <c r="C102" s="82" t="s">
        <v>111</v>
      </c>
      <c r="E102" s="38" t="s">
        <v>839</v>
      </c>
      <c r="F102" s="77" t="s">
        <v>838</v>
      </c>
      <c r="G102" s="38" t="s">
        <v>395</v>
      </c>
      <c r="H102" s="38" t="s">
        <v>837</v>
      </c>
      <c r="I102" s="76" t="s">
        <v>836</v>
      </c>
    </row>
    <row r="103" spans="1:9" ht="19.5" customHeight="1">
      <c r="A103" s="58" t="s">
        <v>111</v>
      </c>
      <c r="B103" s="79"/>
      <c r="C103" s="82" t="s">
        <v>111</v>
      </c>
      <c r="E103" s="38" t="s">
        <v>826</v>
      </c>
      <c r="F103" s="77" t="s">
        <v>835</v>
      </c>
      <c r="G103" s="38" t="s">
        <v>834</v>
      </c>
      <c r="H103" s="38" t="s">
        <v>833</v>
      </c>
      <c r="I103" s="76" t="s">
        <v>257</v>
      </c>
    </row>
    <row r="104" spans="1:9" ht="19.5" customHeight="1">
      <c r="A104" s="58" t="s">
        <v>111</v>
      </c>
      <c r="B104" s="79"/>
      <c r="C104" s="82" t="s">
        <v>111</v>
      </c>
      <c r="E104" s="38" t="s">
        <v>832</v>
      </c>
      <c r="F104" s="77" t="s">
        <v>829</v>
      </c>
      <c r="G104" s="38" t="s">
        <v>655</v>
      </c>
      <c r="H104" s="38" t="s">
        <v>828</v>
      </c>
      <c r="I104" s="76" t="s">
        <v>242</v>
      </c>
    </row>
    <row r="105" spans="1:9" ht="19.5" customHeight="1">
      <c r="A105" s="58" t="s">
        <v>111</v>
      </c>
      <c r="B105" s="79"/>
      <c r="C105" s="82" t="s">
        <v>111</v>
      </c>
      <c r="E105" s="38" t="s">
        <v>831</v>
      </c>
      <c r="F105" s="77" t="s">
        <v>829</v>
      </c>
      <c r="G105" s="38" t="s">
        <v>655</v>
      </c>
      <c r="H105" s="38" t="s">
        <v>828</v>
      </c>
      <c r="I105" s="76" t="s">
        <v>242</v>
      </c>
    </row>
    <row r="106" spans="1:9" ht="19.5" customHeight="1">
      <c r="A106" s="58" t="s">
        <v>111</v>
      </c>
      <c r="B106" s="79"/>
      <c r="C106" s="82" t="s">
        <v>111</v>
      </c>
      <c r="E106" s="38" t="s">
        <v>830</v>
      </c>
      <c r="F106" s="77" t="s">
        <v>829</v>
      </c>
      <c r="G106" s="38" t="s">
        <v>655</v>
      </c>
      <c r="H106" s="38" t="s">
        <v>828</v>
      </c>
      <c r="I106" s="76" t="s">
        <v>242</v>
      </c>
    </row>
    <row r="107" spans="1:9" s="19" customFormat="1" ht="19.5" customHeight="1">
      <c r="A107" s="20" t="s">
        <v>111</v>
      </c>
      <c r="B107" s="81"/>
      <c r="C107" s="78" t="s">
        <v>111</v>
      </c>
      <c r="D107" s="20"/>
      <c r="E107" s="19" t="s">
        <v>827</v>
      </c>
      <c r="F107" s="80" t="s">
        <v>400</v>
      </c>
      <c r="G107" s="19" t="s">
        <v>815</v>
      </c>
      <c r="H107" s="19" t="s">
        <v>814</v>
      </c>
      <c r="I107" s="76" t="s">
        <v>817</v>
      </c>
    </row>
    <row r="108" spans="1:9" ht="19.5" customHeight="1">
      <c r="A108" s="58" t="s">
        <v>111</v>
      </c>
      <c r="B108" s="79"/>
      <c r="C108" s="82" t="s">
        <v>111</v>
      </c>
      <c r="E108" s="38" t="s">
        <v>826</v>
      </c>
      <c r="F108" s="77" t="s">
        <v>759</v>
      </c>
      <c r="G108" s="38" t="s">
        <v>825</v>
      </c>
      <c r="H108" s="38" t="s">
        <v>824</v>
      </c>
      <c r="I108" s="76" t="s">
        <v>817</v>
      </c>
    </row>
    <row r="109" spans="1:9" ht="19.5" customHeight="1">
      <c r="A109" s="58" t="s">
        <v>111</v>
      </c>
      <c r="B109" s="79"/>
      <c r="C109" s="82" t="s">
        <v>111</v>
      </c>
      <c r="E109" s="38" t="s">
        <v>823</v>
      </c>
      <c r="F109" s="77" t="s">
        <v>822</v>
      </c>
      <c r="G109" s="38" t="s">
        <v>755</v>
      </c>
      <c r="H109" s="38" t="s">
        <v>821</v>
      </c>
      <c r="I109" s="76" t="s">
        <v>817</v>
      </c>
    </row>
    <row r="110" spans="1:9" ht="19.5" customHeight="1">
      <c r="A110" s="58" t="s">
        <v>111</v>
      </c>
      <c r="B110" s="79"/>
      <c r="C110" s="82" t="s">
        <v>111</v>
      </c>
      <c r="E110" s="38" t="s">
        <v>820</v>
      </c>
      <c r="F110" s="77" t="s">
        <v>759</v>
      </c>
      <c r="G110" s="38" t="s">
        <v>819</v>
      </c>
      <c r="H110" s="38" t="s">
        <v>818</v>
      </c>
      <c r="I110" s="76" t="s">
        <v>817</v>
      </c>
    </row>
    <row r="111" spans="1:9" ht="19.5" customHeight="1">
      <c r="A111" s="58" t="s">
        <v>111</v>
      </c>
      <c r="B111" s="79"/>
      <c r="C111" s="82" t="s">
        <v>111</v>
      </c>
      <c r="E111" s="38" t="s">
        <v>816</v>
      </c>
      <c r="F111" s="77" t="s">
        <v>400</v>
      </c>
      <c r="G111" s="38" t="s">
        <v>815</v>
      </c>
      <c r="H111" s="38" t="s">
        <v>814</v>
      </c>
      <c r="I111" s="76" t="s">
        <v>318</v>
      </c>
    </row>
    <row r="112" spans="1:9" ht="19.5" customHeight="1">
      <c r="A112" s="58" t="s">
        <v>111</v>
      </c>
      <c r="B112" s="79"/>
      <c r="C112" s="82" t="s">
        <v>111</v>
      </c>
      <c r="E112" s="38" t="s">
        <v>813</v>
      </c>
      <c r="F112" s="77" t="s">
        <v>812</v>
      </c>
      <c r="G112" s="38" t="s">
        <v>752</v>
      </c>
      <c r="H112" s="38" t="s">
        <v>811</v>
      </c>
      <c r="I112" s="76" t="s">
        <v>524</v>
      </c>
    </row>
    <row r="113" spans="1:9" ht="19.5" customHeight="1">
      <c r="A113" s="58" t="s">
        <v>111</v>
      </c>
      <c r="B113" s="79"/>
      <c r="C113" s="82" t="s">
        <v>111</v>
      </c>
      <c r="E113" s="38" t="s">
        <v>810</v>
      </c>
      <c r="F113" s="77" t="s">
        <v>809</v>
      </c>
      <c r="G113" s="38" t="s">
        <v>319</v>
      </c>
      <c r="H113" s="38" t="s">
        <v>808</v>
      </c>
      <c r="I113" s="76" t="s">
        <v>210</v>
      </c>
    </row>
    <row r="114" spans="1:9" ht="19.5" customHeight="1">
      <c r="A114" s="58" t="s">
        <v>111</v>
      </c>
      <c r="B114" s="79"/>
      <c r="C114" s="82" t="s">
        <v>111</v>
      </c>
      <c r="E114" s="38" t="s">
        <v>807</v>
      </c>
      <c r="F114" s="77" t="s">
        <v>759</v>
      </c>
      <c r="G114" s="38" t="s">
        <v>806</v>
      </c>
      <c r="H114" s="38" t="s">
        <v>216</v>
      </c>
      <c r="I114" s="76" t="s">
        <v>805</v>
      </c>
    </row>
    <row r="115" spans="1:9" ht="19.5" customHeight="1">
      <c r="A115" s="58" t="s">
        <v>111</v>
      </c>
      <c r="B115" s="79"/>
      <c r="C115" s="82" t="s">
        <v>111</v>
      </c>
      <c r="E115" s="38" t="s">
        <v>804</v>
      </c>
      <c r="F115" s="77"/>
      <c r="G115" s="38" t="s">
        <v>803</v>
      </c>
      <c r="H115" s="38" t="s">
        <v>802</v>
      </c>
      <c r="I115" s="76" t="s">
        <v>205</v>
      </c>
    </row>
    <row r="116" spans="1:9" ht="19.5" customHeight="1">
      <c r="A116" s="58" t="s">
        <v>111</v>
      </c>
      <c r="B116" s="79"/>
      <c r="C116" s="82" t="s">
        <v>111</v>
      </c>
      <c r="E116" s="38" t="s">
        <v>801</v>
      </c>
      <c r="F116" s="77"/>
      <c r="G116" s="38" t="s">
        <v>595</v>
      </c>
      <c r="H116" s="38" t="s">
        <v>315</v>
      </c>
      <c r="I116" s="76" t="s">
        <v>205</v>
      </c>
    </row>
    <row r="117" spans="1:9" ht="19.5" customHeight="1">
      <c r="A117" s="58" t="s">
        <v>111</v>
      </c>
      <c r="B117" s="79"/>
      <c r="C117" s="82" t="s">
        <v>111</v>
      </c>
      <c r="E117" s="38" t="s">
        <v>800</v>
      </c>
      <c r="F117" s="77" t="s">
        <v>541</v>
      </c>
      <c r="G117" s="38" t="s">
        <v>731</v>
      </c>
      <c r="H117" s="38" t="s">
        <v>730</v>
      </c>
      <c r="I117" s="76" t="s">
        <v>729</v>
      </c>
    </row>
    <row r="118" spans="1:9" ht="19.5" customHeight="1">
      <c r="A118" s="58" t="s">
        <v>111</v>
      </c>
      <c r="B118" s="79"/>
      <c r="C118" s="82" t="s">
        <v>111</v>
      </c>
      <c r="E118" s="38" t="s">
        <v>799</v>
      </c>
      <c r="F118" s="77" t="s">
        <v>798</v>
      </c>
      <c r="G118" s="38" t="s">
        <v>797</v>
      </c>
      <c r="H118" s="38" t="s">
        <v>315</v>
      </c>
      <c r="I118" s="76" t="s">
        <v>796</v>
      </c>
    </row>
    <row r="119" spans="1:9" ht="19.5" customHeight="1">
      <c r="A119" s="58" t="s">
        <v>75</v>
      </c>
      <c r="B119" s="79"/>
      <c r="C119" s="82" t="s">
        <v>75</v>
      </c>
      <c r="E119" s="38" t="s">
        <v>795</v>
      </c>
      <c r="F119" s="77"/>
      <c r="G119" s="38" t="s">
        <v>381</v>
      </c>
      <c r="H119" s="38" t="s">
        <v>794</v>
      </c>
      <c r="I119" s="76" t="s">
        <v>793</v>
      </c>
    </row>
    <row r="120" spans="1:9" ht="19.5" customHeight="1">
      <c r="A120" s="58" t="s">
        <v>75</v>
      </c>
      <c r="B120" s="79"/>
      <c r="C120" s="82" t="s">
        <v>75</v>
      </c>
      <c r="E120" s="38" t="s">
        <v>792</v>
      </c>
      <c r="F120" s="77"/>
      <c r="G120" s="38" t="s">
        <v>791</v>
      </c>
      <c r="H120" s="38" t="s">
        <v>790</v>
      </c>
      <c r="I120" s="76" t="s">
        <v>380</v>
      </c>
    </row>
    <row r="121" spans="1:9" ht="19.5" customHeight="1">
      <c r="A121" s="58" t="s">
        <v>111</v>
      </c>
      <c r="B121" s="79"/>
      <c r="C121" s="82" t="s">
        <v>111</v>
      </c>
      <c r="E121" s="38" t="s">
        <v>789</v>
      </c>
      <c r="F121" s="77" t="s">
        <v>788</v>
      </c>
      <c r="G121" s="38" t="s">
        <v>312</v>
      </c>
      <c r="H121" s="38" t="s">
        <v>311</v>
      </c>
      <c r="I121" s="76" t="s">
        <v>333</v>
      </c>
    </row>
    <row r="122" spans="1:9" ht="19.5" customHeight="1">
      <c r="A122" s="58" t="s">
        <v>111</v>
      </c>
      <c r="B122" s="79"/>
      <c r="C122" s="82" t="s">
        <v>111</v>
      </c>
      <c r="E122" s="38" t="s">
        <v>787</v>
      </c>
      <c r="F122" s="77" t="s">
        <v>786</v>
      </c>
      <c r="G122" s="38" t="s">
        <v>312</v>
      </c>
      <c r="H122" s="38" t="s">
        <v>311</v>
      </c>
      <c r="I122" s="76" t="s">
        <v>333</v>
      </c>
    </row>
    <row r="123" spans="1:9" ht="19.5" customHeight="1" thickBot="1">
      <c r="A123" s="87" t="s">
        <v>111</v>
      </c>
      <c r="B123" s="89"/>
      <c r="C123" s="88" t="s">
        <v>111</v>
      </c>
      <c r="D123" s="87"/>
      <c r="E123" s="84" t="s">
        <v>785</v>
      </c>
      <c r="F123" s="85" t="s">
        <v>759</v>
      </c>
      <c r="G123" s="84" t="s">
        <v>350</v>
      </c>
      <c r="H123" s="84" t="s">
        <v>748</v>
      </c>
      <c r="I123" s="83" t="s">
        <v>323</v>
      </c>
    </row>
    <row r="124" spans="1:9" ht="19.5" customHeight="1">
      <c r="A124" s="58" t="s">
        <v>297</v>
      </c>
      <c r="B124" s="79"/>
      <c r="C124" s="82" t="s">
        <v>784</v>
      </c>
      <c r="E124" s="38" t="s">
        <v>783</v>
      </c>
      <c r="F124" s="77" t="s">
        <v>782</v>
      </c>
      <c r="G124" s="38" t="s">
        <v>186</v>
      </c>
      <c r="H124" s="38" t="s">
        <v>781</v>
      </c>
      <c r="I124" s="76" t="s">
        <v>323</v>
      </c>
    </row>
    <row r="125" spans="1:9" ht="19.5" customHeight="1">
      <c r="A125" s="58" t="s">
        <v>75</v>
      </c>
      <c r="B125" s="79"/>
      <c r="C125" s="82" t="s">
        <v>75</v>
      </c>
      <c r="E125" s="38" t="s">
        <v>780</v>
      </c>
      <c r="F125" s="77" t="s">
        <v>779</v>
      </c>
      <c r="G125" s="38" t="s">
        <v>778</v>
      </c>
      <c r="H125" s="38" t="s">
        <v>777</v>
      </c>
      <c r="I125" s="76" t="s">
        <v>776</v>
      </c>
    </row>
    <row r="126" spans="1:9" ht="19.5" customHeight="1">
      <c r="A126" s="58" t="s">
        <v>111</v>
      </c>
      <c r="B126" s="79"/>
      <c r="C126" s="82" t="s">
        <v>775</v>
      </c>
      <c r="E126" s="38" t="s">
        <v>774</v>
      </c>
      <c r="F126" s="77" t="s">
        <v>773</v>
      </c>
      <c r="G126" s="38" t="s">
        <v>178</v>
      </c>
      <c r="H126" s="38" t="s">
        <v>574</v>
      </c>
      <c r="I126" s="76" t="s">
        <v>693</v>
      </c>
    </row>
    <row r="127" spans="1:9" ht="19.5" customHeight="1">
      <c r="A127" s="58" t="s">
        <v>111</v>
      </c>
      <c r="B127" s="79"/>
      <c r="C127" s="82" t="s">
        <v>111</v>
      </c>
      <c r="E127" s="38" t="s">
        <v>772</v>
      </c>
      <c r="F127" s="77" t="s">
        <v>771</v>
      </c>
      <c r="G127" s="38" t="s">
        <v>770</v>
      </c>
      <c r="H127" s="38" t="s">
        <v>216</v>
      </c>
      <c r="I127" s="76" t="s">
        <v>431</v>
      </c>
    </row>
    <row r="128" spans="1:9" ht="19.5" customHeight="1">
      <c r="A128" s="58" t="s">
        <v>111</v>
      </c>
      <c r="B128" s="79"/>
      <c r="C128" s="82" t="s">
        <v>111</v>
      </c>
      <c r="E128" s="38" t="s">
        <v>767</v>
      </c>
      <c r="F128" s="77" t="s">
        <v>396</v>
      </c>
      <c r="G128" s="38" t="s">
        <v>769</v>
      </c>
      <c r="H128" s="38" t="s">
        <v>768</v>
      </c>
      <c r="I128" s="76" t="s">
        <v>394</v>
      </c>
    </row>
    <row r="129" spans="1:9" ht="19.5" customHeight="1">
      <c r="A129" s="58" t="s">
        <v>111</v>
      </c>
      <c r="B129" s="79"/>
      <c r="C129" s="82" t="s">
        <v>111</v>
      </c>
      <c r="E129" s="38" t="s">
        <v>767</v>
      </c>
      <c r="F129" s="77" t="s">
        <v>396</v>
      </c>
      <c r="G129" s="38" t="s">
        <v>508</v>
      </c>
      <c r="H129" s="38" t="s">
        <v>766</v>
      </c>
      <c r="I129" s="76" t="s">
        <v>394</v>
      </c>
    </row>
    <row r="130" spans="1:9" ht="19.5" customHeight="1">
      <c r="A130" s="58" t="s">
        <v>111</v>
      </c>
      <c r="B130" s="79"/>
      <c r="C130" s="82" t="s">
        <v>111</v>
      </c>
      <c r="E130" s="38" t="s">
        <v>765</v>
      </c>
      <c r="F130" s="77" t="s">
        <v>651</v>
      </c>
      <c r="G130" s="38" t="s">
        <v>764</v>
      </c>
      <c r="H130" s="38" t="s">
        <v>267</v>
      </c>
      <c r="I130" s="76" t="s">
        <v>763</v>
      </c>
    </row>
    <row r="131" spans="1:9" ht="19.5" customHeight="1">
      <c r="A131" s="58" t="s">
        <v>111</v>
      </c>
      <c r="B131" s="79"/>
      <c r="C131" s="82" t="s">
        <v>111</v>
      </c>
      <c r="E131" s="38" t="s">
        <v>760</v>
      </c>
      <c r="F131" s="77" t="s">
        <v>759</v>
      </c>
      <c r="G131" s="38" t="s">
        <v>762</v>
      </c>
      <c r="H131" s="38" t="s">
        <v>216</v>
      </c>
      <c r="I131" s="76" t="s">
        <v>225</v>
      </c>
    </row>
    <row r="132" spans="1:9" ht="19.5" customHeight="1">
      <c r="A132" s="58" t="s">
        <v>111</v>
      </c>
      <c r="B132" s="79"/>
      <c r="C132" s="82" t="s">
        <v>111</v>
      </c>
      <c r="E132" s="38" t="s">
        <v>761</v>
      </c>
      <c r="F132" s="77" t="s">
        <v>759</v>
      </c>
      <c r="G132" s="38" t="s">
        <v>648</v>
      </c>
      <c r="H132" s="38" t="s">
        <v>561</v>
      </c>
      <c r="I132" s="76" t="s">
        <v>597</v>
      </c>
    </row>
    <row r="133" spans="1:9" ht="19.5" customHeight="1">
      <c r="A133" s="58" t="s">
        <v>111</v>
      </c>
      <c r="B133" s="79"/>
      <c r="C133" s="82" t="s">
        <v>111</v>
      </c>
      <c r="E133" s="38" t="s">
        <v>760</v>
      </c>
      <c r="F133" s="77" t="s">
        <v>759</v>
      </c>
      <c r="G133" s="38" t="s">
        <v>442</v>
      </c>
      <c r="H133" s="38" t="s">
        <v>216</v>
      </c>
      <c r="I133" s="76" t="s">
        <v>758</v>
      </c>
    </row>
    <row r="134" spans="1:9" ht="19.5" customHeight="1">
      <c r="A134" s="58" t="s">
        <v>111</v>
      </c>
      <c r="B134" s="79"/>
      <c r="C134" s="82" t="s">
        <v>111</v>
      </c>
      <c r="E134" s="38" t="s">
        <v>757</v>
      </c>
      <c r="F134" s="77" t="s">
        <v>756</v>
      </c>
      <c r="G134" s="38" t="s">
        <v>755</v>
      </c>
      <c r="H134" s="38" t="s">
        <v>216</v>
      </c>
      <c r="I134" s="76" t="s">
        <v>754</v>
      </c>
    </row>
    <row r="135" spans="1:9" ht="19.5" customHeight="1">
      <c r="A135" s="58" t="s">
        <v>111</v>
      </c>
      <c r="B135" s="79"/>
      <c r="C135" s="82" t="s">
        <v>111</v>
      </c>
      <c r="E135" s="38" t="s">
        <v>753</v>
      </c>
      <c r="F135" s="77" t="s">
        <v>313</v>
      </c>
      <c r="G135" s="38" t="s">
        <v>752</v>
      </c>
      <c r="H135" s="38" t="s">
        <v>315</v>
      </c>
      <c r="I135" s="76" t="s">
        <v>751</v>
      </c>
    </row>
    <row r="136" spans="1:9" ht="19.5" customHeight="1">
      <c r="A136" s="58" t="s">
        <v>111</v>
      </c>
      <c r="B136" s="79"/>
      <c r="C136" s="82" t="s">
        <v>111</v>
      </c>
      <c r="E136" s="38" t="s">
        <v>1359</v>
      </c>
      <c r="F136" s="77"/>
      <c r="G136" s="38" t="s">
        <v>595</v>
      </c>
      <c r="H136" s="38" t="s">
        <v>315</v>
      </c>
      <c r="I136" s="76" t="s">
        <v>205</v>
      </c>
    </row>
    <row r="137" spans="1:9" ht="19.5" customHeight="1">
      <c r="A137" s="58" t="s">
        <v>111</v>
      </c>
      <c r="B137" s="79"/>
      <c r="C137" s="82" t="s">
        <v>111</v>
      </c>
      <c r="E137" s="38" t="s">
        <v>750</v>
      </c>
      <c r="F137" s="77" t="s">
        <v>651</v>
      </c>
      <c r="G137" s="38" t="s">
        <v>731</v>
      </c>
      <c r="H137" s="38" t="s">
        <v>730</v>
      </c>
      <c r="I137" s="76" t="s">
        <v>729</v>
      </c>
    </row>
    <row r="138" spans="1:9" ht="19.5" customHeight="1">
      <c r="A138" s="58" t="s">
        <v>111</v>
      </c>
      <c r="B138" s="79"/>
      <c r="C138" s="82" t="s">
        <v>111</v>
      </c>
      <c r="E138" s="38" t="s">
        <v>749</v>
      </c>
      <c r="F138" s="77" t="s">
        <v>593</v>
      </c>
      <c r="G138" s="38" t="s">
        <v>350</v>
      </c>
      <c r="H138" s="38" t="s">
        <v>748</v>
      </c>
      <c r="I138" s="76" t="s">
        <v>336</v>
      </c>
    </row>
    <row r="139" spans="1:9" ht="19.5" customHeight="1">
      <c r="A139" s="58" t="s">
        <v>111</v>
      </c>
      <c r="B139" s="79"/>
      <c r="C139" s="82" t="s">
        <v>111</v>
      </c>
      <c r="E139" s="90" t="s">
        <v>747</v>
      </c>
      <c r="F139" s="77" t="s">
        <v>351</v>
      </c>
      <c r="G139" s="38" t="s">
        <v>708</v>
      </c>
      <c r="H139" s="38" t="s">
        <v>514</v>
      </c>
      <c r="I139" s="76" t="s">
        <v>333</v>
      </c>
    </row>
    <row r="140" spans="1:9" s="19" customFormat="1" ht="19.5" customHeight="1">
      <c r="A140" s="20" t="s">
        <v>111</v>
      </c>
      <c r="B140" s="81"/>
      <c r="C140" s="78" t="s">
        <v>746</v>
      </c>
      <c r="D140" s="20"/>
      <c r="E140" s="19" t="s">
        <v>745</v>
      </c>
      <c r="F140" s="80" t="s">
        <v>744</v>
      </c>
      <c r="G140" s="19" t="s">
        <v>178</v>
      </c>
      <c r="H140" s="19" t="s">
        <v>574</v>
      </c>
      <c r="I140" s="76" t="s">
        <v>693</v>
      </c>
    </row>
    <row r="141" spans="1:9" ht="19.5" customHeight="1">
      <c r="A141" s="20" t="s">
        <v>111</v>
      </c>
      <c r="B141" s="81"/>
      <c r="C141" s="78" t="s">
        <v>111</v>
      </c>
      <c r="D141" s="20"/>
      <c r="E141" s="19" t="s">
        <v>743</v>
      </c>
      <c r="F141" s="80" t="s">
        <v>742</v>
      </c>
      <c r="G141" s="19" t="s">
        <v>676</v>
      </c>
      <c r="H141" s="19" t="s">
        <v>675</v>
      </c>
      <c r="I141" s="76" t="s">
        <v>674</v>
      </c>
    </row>
    <row r="142" spans="1:9" ht="19.5" customHeight="1">
      <c r="A142" s="20" t="s">
        <v>111</v>
      </c>
      <c r="B142" s="81"/>
      <c r="C142" s="78" t="s">
        <v>111</v>
      </c>
      <c r="D142" s="20"/>
      <c r="E142" s="19" t="s">
        <v>741</v>
      </c>
      <c r="F142" s="80"/>
      <c r="G142" s="19" t="s">
        <v>540</v>
      </c>
      <c r="H142" s="19" t="s">
        <v>267</v>
      </c>
      <c r="I142" s="76" t="s">
        <v>261</v>
      </c>
    </row>
    <row r="143" spans="1:9" ht="19.5" customHeight="1">
      <c r="A143" s="20" t="s">
        <v>111</v>
      </c>
      <c r="B143" s="81"/>
      <c r="C143" s="78" t="s">
        <v>111</v>
      </c>
      <c r="D143" s="20"/>
      <c r="E143" s="19" t="s">
        <v>740</v>
      </c>
      <c r="F143" s="80" t="s">
        <v>739</v>
      </c>
      <c r="G143" s="19" t="s">
        <v>738</v>
      </c>
      <c r="H143" s="19" t="s">
        <v>216</v>
      </c>
      <c r="I143" s="76" t="s">
        <v>650</v>
      </c>
    </row>
    <row r="144" spans="1:9" ht="19.5" customHeight="1">
      <c r="A144" s="20" t="s">
        <v>111</v>
      </c>
      <c r="B144" s="81"/>
      <c r="C144" s="78" t="s">
        <v>111</v>
      </c>
      <c r="D144" s="20"/>
      <c r="E144" s="19" t="s">
        <v>737</v>
      </c>
      <c r="F144" s="80" t="s">
        <v>736</v>
      </c>
      <c r="G144" s="19" t="s">
        <v>735</v>
      </c>
      <c r="H144" s="19" t="s">
        <v>734</v>
      </c>
      <c r="I144" s="76" t="s">
        <v>318</v>
      </c>
    </row>
    <row r="145" spans="1:10" ht="19.5" customHeight="1">
      <c r="A145" s="20" t="s">
        <v>111</v>
      </c>
      <c r="B145" s="81"/>
      <c r="C145" s="78" t="s">
        <v>111</v>
      </c>
      <c r="D145" s="20"/>
      <c r="E145" s="19" t="s">
        <v>733</v>
      </c>
      <c r="F145" s="80" t="s">
        <v>541</v>
      </c>
      <c r="G145" s="19" t="s">
        <v>731</v>
      </c>
      <c r="H145" s="19" t="s">
        <v>730</v>
      </c>
      <c r="I145" s="76" t="s">
        <v>729</v>
      </c>
      <c r="J145" s="19"/>
    </row>
    <row r="146" spans="1:10" ht="19.5" customHeight="1">
      <c r="A146" s="20" t="s">
        <v>111</v>
      </c>
      <c r="B146" s="81"/>
      <c r="C146" s="78" t="s">
        <v>111</v>
      </c>
      <c r="D146" s="20"/>
      <c r="E146" s="19" t="s">
        <v>732</v>
      </c>
      <c r="F146" s="80" t="s">
        <v>541</v>
      </c>
      <c r="G146" s="19" t="s">
        <v>731</v>
      </c>
      <c r="H146" s="19" t="s">
        <v>730</v>
      </c>
      <c r="I146" s="76" t="s">
        <v>729</v>
      </c>
      <c r="J146" s="19"/>
    </row>
    <row r="147" spans="1:10" ht="19.5" customHeight="1">
      <c r="A147" s="20" t="s">
        <v>111</v>
      </c>
      <c r="B147" s="81"/>
      <c r="C147" s="78" t="s">
        <v>111</v>
      </c>
      <c r="D147" s="20"/>
      <c r="E147" s="19" t="s">
        <v>728</v>
      </c>
      <c r="F147" s="80" t="s">
        <v>727</v>
      </c>
      <c r="G147" s="19" t="s">
        <v>361</v>
      </c>
      <c r="H147" s="19" t="s">
        <v>360</v>
      </c>
      <c r="I147" s="76" t="s">
        <v>353</v>
      </c>
      <c r="J147" s="19"/>
    </row>
    <row r="148" spans="1:10" ht="19.5" customHeight="1">
      <c r="A148" s="58" t="s">
        <v>111</v>
      </c>
      <c r="B148" s="79"/>
      <c r="C148" s="82" t="s">
        <v>111</v>
      </c>
      <c r="E148" s="38" t="s">
        <v>726</v>
      </c>
      <c r="F148" s="77"/>
      <c r="G148" s="38" t="s">
        <v>203</v>
      </c>
      <c r="H148" s="38" t="s">
        <v>202</v>
      </c>
      <c r="I148" s="76" t="s">
        <v>725</v>
      </c>
    </row>
    <row r="149" spans="1:10" ht="19.5" customHeight="1">
      <c r="A149" s="58" t="s">
        <v>111</v>
      </c>
      <c r="B149" s="79"/>
      <c r="C149" s="82" t="s">
        <v>111</v>
      </c>
      <c r="E149" s="38" t="s">
        <v>724</v>
      </c>
      <c r="F149" s="77" t="s">
        <v>651</v>
      </c>
      <c r="G149" s="38" t="s">
        <v>358</v>
      </c>
      <c r="H149" s="38" t="s">
        <v>723</v>
      </c>
      <c r="I149" s="76" t="s">
        <v>722</v>
      </c>
    </row>
    <row r="150" spans="1:10" ht="19.5" customHeight="1">
      <c r="A150" s="58" t="s">
        <v>111</v>
      </c>
      <c r="B150" s="79"/>
      <c r="C150" s="82" t="s">
        <v>111</v>
      </c>
      <c r="E150" s="38" t="s">
        <v>721</v>
      </c>
      <c r="F150" s="77" t="s">
        <v>651</v>
      </c>
      <c r="G150" s="38" t="s">
        <v>720</v>
      </c>
      <c r="H150" s="38" t="s">
        <v>719</v>
      </c>
      <c r="I150" s="76" t="s">
        <v>341</v>
      </c>
    </row>
    <row r="151" spans="1:10" ht="19.5" customHeight="1">
      <c r="A151" s="58" t="s">
        <v>111</v>
      </c>
      <c r="B151" s="79"/>
      <c r="C151" s="82" t="s">
        <v>111</v>
      </c>
      <c r="E151" s="90" t="s">
        <v>718</v>
      </c>
      <c r="F151" s="77" t="s">
        <v>651</v>
      </c>
      <c r="G151" s="38" t="s">
        <v>350</v>
      </c>
      <c r="H151" s="38" t="s">
        <v>216</v>
      </c>
      <c r="I151" s="76" t="s">
        <v>336</v>
      </c>
    </row>
    <row r="152" spans="1:10" ht="19.5" customHeight="1">
      <c r="A152" s="58" t="s">
        <v>111</v>
      </c>
      <c r="B152" s="79"/>
      <c r="C152" s="82" t="s">
        <v>111</v>
      </c>
      <c r="E152" s="38" t="s">
        <v>717</v>
      </c>
      <c r="F152" s="77" t="s">
        <v>651</v>
      </c>
      <c r="G152" s="38" t="s">
        <v>716</v>
      </c>
      <c r="H152" s="38" t="s">
        <v>342</v>
      </c>
      <c r="I152" s="76" t="s">
        <v>333</v>
      </c>
    </row>
    <row r="153" spans="1:10" ht="19.5" customHeight="1">
      <c r="A153" s="58" t="s">
        <v>111</v>
      </c>
      <c r="B153" s="79"/>
      <c r="C153" s="82" t="s">
        <v>111</v>
      </c>
      <c r="E153" s="38" t="s">
        <v>715</v>
      </c>
      <c r="F153" s="77" t="s">
        <v>651</v>
      </c>
      <c r="G153" s="38" t="s">
        <v>312</v>
      </c>
      <c r="H153" s="38" t="s">
        <v>311</v>
      </c>
      <c r="I153" s="76" t="s">
        <v>333</v>
      </c>
    </row>
    <row r="154" spans="1:10" ht="19.5" customHeight="1">
      <c r="A154" s="58" t="s">
        <v>111</v>
      </c>
      <c r="B154" s="79"/>
      <c r="C154" s="82" t="s">
        <v>111</v>
      </c>
      <c r="E154" s="38" t="s">
        <v>714</v>
      </c>
      <c r="F154" s="77" t="s">
        <v>541</v>
      </c>
      <c r="G154" s="38" t="s">
        <v>713</v>
      </c>
      <c r="H154" s="38" t="s">
        <v>216</v>
      </c>
      <c r="I154" s="76" t="s">
        <v>545</v>
      </c>
    </row>
    <row r="155" spans="1:10" ht="19.5" customHeight="1">
      <c r="A155" s="58" t="s">
        <v>111</v>
      </c>
      <c r="B155" s="79"/>
      <c r="C155" s="82" t="s">
        <v>111</v>
      </c>
      <c r="E155" s="38" t="s">
        <v>712</v>
      </c>
      <c r="F155" s="77" t="s">
        <v>711</v>
      </c>
      <c r="G155" s="38" t="s">
        <v>710</v>
      </c>
      <c r="H155" s="38" t="s">
        <v>216</v>
      </c>
      <c r="I155" s="76" t="s">
        <v>511</v>
      </c>
    </row>
    <row r="156" spans="1:10" ht="19.5" customHeight="1">
      <c r="A156" s="58" t="s">
        <v>111</v>
      </c>
      <c r="B156" s="79"/>
      <c r="C156" s="82" t="s">
        <v>111</v>
      </c>
      <c r="E156" s="19" t="s">
        <v>709</v>
      </c>
      <c r="F156" s="77" t="s">
        <v>651</v>
      </c>
      <c r="G156" s="19" t="s">
        <v>708</v>
      </c>
      <c r="H156" s="19" t="s">
        <v>514</v>
      </c>
      <c r="I156" s="76" t="s">
        <v>328</v>
      </c>
    </row>
    <row r="157" spans="1:10" ht="19.5" customHeight="1">
      <c r="A157" s="58" t="s">
        <v>111</v>
      </c>
      <c r="B157" s="79"/>
      <c r="C157" s="82" t="s">
        <v>111</v>
      </c>
      <c r="E157" s="38" t="s">
        <v>707</v>
      </c>
      <c r="F157" s="77" t="s">
        <v>706</v>
      </c>
      <c r="G157" s="38" t="s">
        <v>624</v>
      </c>
      <c r="H157" s="38" t="s">
        <v>216</v>
      </c>
      <c r="I157" s="76" t="s">
        <v>616</v>
      </c>
    </row>
    <row r="158" spans="1:10" ht="19.5" customHeight="1">
      <c r="A158" s="58" t="s">
        <v>111</v>
      </c>
      <c r="B158" s="79"/>
      <c r="C158" s="82" t="s">
        <v>705</v>
      </c>
      <c r="E158" s="90" t="s">
        <v>704</v>
      </c>
      <c r="F158" s="77" t="s">
        <v>703</v>
      </c>
      <c r="G158" s="38" t="s">
        <v>350</v>
      </c>
      <c r="H158" s="38" t="s">
        <v>702</v>
      </c>
      <c r="I158" s="76" t="s">
        <v>701</v>
      </c>
    </row>
    <row r="159" spans="1:10" ht="30" customHeight="1">
      <c r="A159" s="20" t="s">
        <v>75</v>
      </c>
      <c r="B159" s="81"/>
      <c r="C159" s="78" t="s">
        <v>700</v>
      </c>
      <c r="D159" s="20"/>
      <c r="E159" s="19" t="s">
        <v>699</v>
      </c>
      <c r="F159" s="96" t="s">
        <v>698</v>
      </c>
      <c r="G159" s="19" t="s">
        <v>697</v>
      </c>
      <c r="H159" s="19" t="s">
        <v>216</v>
      </c>
      <c r="I159" s="76" t="s">
        <v>696</v>
      </c>
      <c r="J159" s="19"/>
    </row>
    <row r="160" spans="1:10" s="19" customFormat="1" ht="19.5" customHeight="1">
      <c r="A160" s="20" t="s">
        <v>111</v>
      </c>
      <c r="B160" s="81"/>
      <c r="C160" s="78" t="s">
        <v>111</v>
      </c>
      <c r="D160" s="20"/>
      <c r="E160" s="19" t="s">
        <v>695</v>
      </c>
      <c r="F160" s="80" t="s">
        <v>694</v>
      </c>
      <c r="G160" s="19" t="s">
        <v>178</v>
      </c>
      <c r="H160" s="19" t="s">
        <v>574</v>
      </c>
      <c r="I160" s="76" t="s">
        <v>693</v>
      </c>
    </row>
    <row r="161" spans="1:10" ht="19.5" customHeight="1">
      <c r="A161" s="20" t="s">
        <v>111</v>
      </c>
      <c r="B161" s="81"/>
      <c r="C161" s="78" t="s">
        <v>111</v>
      </c>
      <c r="D161" s="20"/>
      <c r="E161" s="19" t="s">
        <v>692</v>
      </c>
      <c r="F161" s="80" t="s">
        <v>672</v>
      </c>
      <c r="G161" s="19" t="s">
        <v>671</v>
      </c>
      <c r="H161" s="19" t="s">
        <v>670</v>
      </c>
      <c r="I161" s="76" t="s">
        <v>288</v>
      </c>
    </row>
    <row r="162" spans="1:10" ht="19.5" customHeight="1">
      <c r="A162" s="20" t="s">
        <v>111</v>
      </c>
      <c r="B162" s="81"/>
      <c r="C162" s="78" t="s">
        <v>111</v>
      </c>
      <c r="D162" s="20"/>
      <c r="E162" s="19" t="s">
        <v>691</v>
      </c>
      <c r="F162" s="80" t="s">
        <v>690</v>
      </c>
      <c r="G162" s="19" t="s">
        <v>676</v>
      </c>
      <c r="H162" s="19" t="s">
        <v>689</v>
      </c>
      <c r="I162" s="76" t="s">
        <v>688</v>
      </c>
    </row>
    <row r="163" spans="1:10" ht="19.5" customHeight="1">
      <c r="A163" s="20" t="s">
        <v>111</v>
      </c>
      <c r="B163" s="81"/>
      <c r="C163" s="78" t="s">
        <v>111</v>
      </c>
      <c r="D163" s="20"/>
      <c r="E163" s="19" t="s">
        <v>687</v>
      </c>
      <c r="F163" s="80" t="s">
        <v>686</v>
      </c>
      <c r="G163" s="19" t="s">
        <v>676</v>
      </c>
      <c r="H163" s="19" t="s">
        <v>675</v>
      </c>
      <c r="I163" s="76" t="s">
        <v>674</v>
      </c>
      <c r="J163" s="19"/>
    </row>
    <row r="164" spans="1:10" ht="19.5" customHeight="1" thickBot="1">
      <c r="A164" s="92" t="s">
        <v>111</v>
      </c>
      <c r="B164" s="94"/>
      <c r="C164" s="93" t="s">
        <v>111</v>
      </c>
      <c r="D164" s="92"/>
      <c r="E164" s="86" t="s">
        <v>685</v>
      </c>
      <c r="F164" s="91" t="s">
        <v>684</v>
      </c>
      <c r="G164" s="86" t="s">
        <v>676</v>
      </c>
      <c r="H164" s="86" t="s">
        <v>675</v>
      </c>
      <c r="I164" s="83" t="s">
        <v>674</v>
      </c>
      <c r="J164" s="19"/>
    </row>
    <row r="165" spans="1:10" ht="19.5" customHeight="1">
      <c r="A165" s="58" t="s">
        <v>297</v>
      </c>
      <c r="B165" s="81"/>
      <c r="C165" s="78" t="s">
        <v>683</v>
      </c>
      <c r="D165" s="20"/>
      <c r="E165" s="19" t="s">
        <v>682</v>
      </c>
      <c r="F165" s="80" t="s">
        <v>681</v>
      </c>
      <c r="G165" s="19" t="s">
        <v>676</v>
      </c>
      <c r="H165" s="19" t="s">
        <v>675</v>
      </c>
      <c r="I165" s="76" t="s">
        <v>674</v>
      </c>
      <c r="J165" s="19"/>
    </row>
    <row r="166" spans="1:10" ht="19.5" customHeight="1">
      <c r="A166" s="20" t="s">
        <v>111</v>
      </c>
      <c r="B166" s="81"/>
      <c r="C166" s="78" t="s">
        <v>111</v>
      </c>
      <c r="D166" s="20"/>
      <c r="E166" s="19" t="s">
        <v>680</v>
      </c>
      <c r="F166" s="80" t="s">
        <v>679</v>
      </c>
      <c r="G166" s="19" t="s">
        <v>676</v>
      </c>
      <c r="H166" s="19" t="s">
        <v>675</v>
      </c>
      <c r="I166" s="76" t="s">
        <v>674</v>
      </c>
      <c r="J166" s="19"/>
    </row>
    <row r="167" spans="1:10" ht="19.5" customHeight="1">
      <c r="A167" s="20" t="s">
        <v>111</v>
      </c>
      <c r="B167" s="81"/>
      <c r="C167" s="78" t="s">
        <v>111</v>
      </c>
      <c r="D167" s="20"/>
      <c r="E167" s="19" t="s">
        <v>678</v>
      </c>
      <c r="F167" s="80" t="s">
        <v>677</v>
      </c>
      <c r="G167" s="19" t="s">
        <v>676</v>
      </c>
      <c r="H167" s="19" t="s">
        <v>675</v>
      </c>
      <c r="I167" s="76" t="s">
        <v>674</v>
      </c>
      <c r="J167" s="19"/>
    </row>
    <row r="168" spans="1:10" ht="19.5" customHeight="1">
      <c r="A168" s="20" t="s">
        <v>111</v>
      </c>
      <c r="B168" s="81"/>
      <c r="C168" s="78" t="s">
        <v>111</v>
      </c>
      <c r="D168" s="20"/>
      <c r="E168" s="19" t="s">
        <v>673</v>
      </c>
      <c r="F168" s="80" t="s">
        <v>672</v>
      </c>
      <c r="G168" s="19" t="s">
        <v>671</v>
      </c>
      <c r="H168" s="19" t="s">
        <v>670</v>
      </c>
      <c r="I168" s="76" t="s">
        <v>669</v>
      </c>
      <c r="J168" s="19"/>
    </row>
    <row r="169" spans="1:10" ht="19.5" customHeight="1">
      <c r="A169" s="20" t="s">
        <v>111</v>
      </c>
      <c r="B169" s="81"/>
      <c r="C169" s="78" t="s">
        <v>111</v>
      </c>
      <c r="D169" s="20"/>
      <c r="E169" s="19" t="s">
        <v>668</v>
      </c>
      <c r="F169" s="80" t="s">
        <v>667</v>
      </c>
      <c r="G169" s="19" t="s">
        <v>666</v>
      </c>
      <c r="H169" s="19" t="s">
        <v>666</v>
      </c>
      <c r="I169" s="76" t="s">
        <v>665</v>
      </c>
    </row>
    <row r="170" spans="1:10" ht="19.5" customHeight="1">
      <c r="A170" s="20" t="s">
        <v>111</v>
      </c>
      <c r="B170" s="81"/>
      <c r="C170" s="78" t="s">
        <v>111</v>
      </c>
      <c r="D170" s="20"/>
      <c r="E170" s="19" t="s">
        <v>664</v>
      </c>
      <c r="F170" s="80" t="s">
        <v>663</v>
      </c>
      <c r="G170" s="19" t="s">
        <v>244</v>
      </c>
      <c r="H170" s="19" t="s">
        <v>216</v>
      </c>
      <c r="I170" s="76" t="s">
        <v>660</v>
      </c>
    </row>
    <row r="171" spans="1:10" ht="19.5" customHeight="1">
      <c r="A171" s="20" t="s">
        <v>111</v>
      </c>
      <c r="B171" s="81"/>
      <c r="C171" s="78" t="s">
        <v>111</v>
      </c>
      <c r="D171" s="20"/>
      <c r="E171" s="19" t="s">
        <v>662</v>
      </c>
      <c r="F171" s="80" t="s">
        <v>661</v>
      </c>
      <c r="G171" s="19" t="s">
        <v>244</v>
      </c>
      <c r="H171" s="19" t="s">
        <v>216</v>
      </c>
      <c r="I171" s="76" t="s">
        <v>660</v>
      </c>
    </row>
    <row r="172" spans="1:10" ht="19.5" customHeight="1">
      <c r="A172" s="20" t="s">
        <v>111</v>
      </c>
      <c r="B172" s="81"/>
      <c r="C172" s="78" t="s">
        <v>111</v>
      </c>
      <c r="D172" s="20"/>
      <c r="E172" s="19" t="s">
        <v>659</v>
      </c>
      <c r="F172" s="80" t="s">
        <v>658</v>
      </c>
      <c r="G172" s="19" t="s">
        <v>372</v>
      </c>
      <c r="H172" s="19" t="s">
        <v>371</v>
      </c>
      <c r="I172" s="76" t="s">
        <v>370</v>
      </c>
      <c r="J172" s="19"/>
    </row>
    <row r="173" spans="1:10" s="19" customFormat="1" ht="19.5" customHeight="1">
      <c r="A173" s="20" t="s">
        <v>111</v>
      </c>
      <c r="B173" s="81"/>
      <c r="C173" s="78" t="s">
        <v>111</v>
      </c>
      <c r="D173" s="20"/>
      <c r="E173" s="19" t="s">
        <v>657</v>
      </c>
      <c r="F173" s="80" t="s">
        <v>656</v>
      </c>
      <c r="G173" s="19" t="s">
        <v>655</v>
      </c>
      <c r="H173" s="19" t="s">
        <v>216</v>
      </c>
      <c r="I173" s="76" t="s">
        <v>370</v>
      </c>
    </row>
    <row r="174" spans="1:10" ht="19.5" customHeight="1">
      <c r="A174" s="58" t="s">
        <v>111</v>
      </c>
      <c r="B174" s="79"/>
      <c r="C174" s="78" t="s">
        <v>111</v>
      </c>
      <c r="D174" s="20"/>
      <c r="E174" s="38" t="s">
        <v>654</v>
      </c>
      <c r="F174" s="77" t="s">
        <v>653</v>
      </c>
      <c r="G174" s="38" t="s">
        <v>595</v>
      </c>
      <c r="H174" s="38" t="s">
        <v>315</v>
      </c>
      <c r="I174" s="76" t="s">
        <v>205</v>
      </c>
    </row>
    <row r="175" spans="1:10" ht="19.5" customHeight="1">
      <c r="A175" s="58" t="s">
        <v>111</v>
      </c>
      <c r="B175" s="79"/>
      <c r="C175" s="82" t="s">
        <v>111</v>
      </c>
      <c r="E175" s="38" t="s">
        <v>652</v>
      </c>
      <c r="F175" s="77" t="s">
        <v>651</v>
      </c>
      <c r="G175" s="38" t="s">
        <v>648</v>
      </c>
      <c r="H175" s="38" t="s">
        <v>216</v>
      </c>
      <c r="I175" s="76" t="s">
        <v>650</v>
      </c>
    </row>
    <row r="176" spans="1:10" ht="19.5" customHeight="1">
      <c r="A176" s="20" t="s">
        <v>111</v>
      </c>
      <c r="B176" s="81"/>
      <c r="C176" s="78" t="s">
        <v>111</v>
      </c>
      <c r="D176" s="20"/>
      <c r="E176" s="19" t="s">
        <v>1360</v>
      </c>
      <c r="F176" s="80" t="s">
        <v>649</v>
      </c>
      <c r="G176" s="19" t="s">
        <v>648</v>
      </c>
      <c r="H176" s="19" t="s">
        <v>561</v>
      </c>
      <c r="I176" s="76" t="s">
        <v>597</v>
      </c>
      <c r="J176" s="19"/>
    </row>
    <row r="177" spans="1:10" ht="19.5" customHeight="1">
      <c r="A177" s="20" t="s">
        <v>111</v>
      </c>
      <c r="B177" s="81"/>
      <c r="C177" s="78" t="s">
        <v>111</v>
      </c>
      <c r="D177" s="20"/>
      <c r="E177" s="19" t="s">
        <v>1361</v>
      </c>
      <c r="F177" s="80" t="s">
        <v>642</v>
      </c>
      <c r="G177" s="19" t="s">
        <v>648</v>
      </c>
      <c r="H177" s="19" t="s">
        <v>561</v>
      </c>
      <c r="I177" s="76" t="s">
        <v>597</v>
      </c>
      <c r="J177" s="19"/>
    </row>
    <row r="178" spans="1:10" ht="19.5" customHeight="1">
      <c r="A178" s="58" t="s">
        <v>111</v>
      </c>
      <c r="B178" s="79"/>
      <c r="C178" s="82" t="s">
        <v>111</v>
      </c>
      <c r="E178" s="38" t="s">
        <v>647</v>
      </c>
      <c r="F178" s="77" t="s">
        <v>646</v>
      </c>
      <c r="G178" s="38" t="s">
        <v>442</v>
      </c>
      <c r="H178" s="38" t="s">
        <v>216</v>
      </c>
      <c r="I178" s="76" t="s">
        <v>318</v>
      </c>
    </row>
    <row r="179" spans="1:10" ht="19.5" customHeight="1">
      <c r="A179" s="58" t="s">
        <v>111</v>
      </c>
      <c r="B179" s="79"/>
      <c r="C179" s="82" t="s">
        <v>111</v>
      </c>
      <c r="E179" s="38" t="s">
        <v>645</v>
      </c>
      <c r="F179" s="77" t="s">
        <v>644</v>
      </c>
      <c r="G179" s="38" t="s">
        <v>530</v>
      </c>
      <c r="H179" s="38" t="s">
        <v>1362</v>
      </c>
      <c r="I179" s="76" t="s">
        <v>318</v>
      </c>
    </row>
    <row r="180" spans="1:10" ht="19.5" customHeight="1">
      <c r="A180" s="20" t="s">
        <v>111</v>
      </c>
      <c r="B180" s="81"/>
      <c r="C180" s="78" t="s">
        <v>111</v>
      </c>
      <c r="D180" s="20"/>
      <c r="E180" s="19" t="s">
        <v>643</v>
      </c>
      <c r="F180" s="80" t="s">
        <v>642</v>
      </c>
      <c r="G180" s="19" t="s">
        <v>641</v>
      </c>
      <c r="H180" s="19" t="s">
        <v>216</v>
      </c>
      <c r="I180" s="76" t="s">
        <v>640</v>
      </c>
      <c r="J180" s="19"/>
    </row>
    <row r="181" spans="1:10" ht="19.5" customHeight="1">
      <c r="A181" s="20" t="s">
        <v>111</v>
      </c>
      <c r="B181" s="81"/>
      <c r="C181" s="78" t="s">
        <v>111</v>
      </c>
      <c r="D181" s="20"/>
      <c r="E181" s="19" t="s">
        <v>639</v>
      </c>
      <c r="F181" s="80"/>
      <c r="G181" s="19" t="s">
        <v>595</v>
      </c>
      <c r="H181" s="19" t="s">
        <v>315</v>
      </c>
      <c r="I181" s="76" t="s">
        <v>201</v>
      </c>
    </row>
    <row r="182" spans="1:10" ht="19.5" customHeight="1">
      <c r="A182" s="20" t="s">
        <v>111</v>
      </c>
      <c r="B182" s="81"/>
      <c r="C182" s="78" t="s">
        <v>111</v>
      </c>
      <c r="D182" s="20"/>
      <c r="E182" s="19" t="s">
        <v>638</v>
      </c>
      <c r="F182" s="80"/>
      <c r="G182" s="19" t="s">
        <v>203</v>
      </c>
      <c r="H182" s="19" t="s">
        <v>637</v>
      </c>
      <c r="I182" s="76" t="s">
        <v>555</v>
      </c>
    </row>
    <row r="183" spans="1:10" ht="30" customHeight="1">
      <c r="A183" s="20" t="s">
        <v>111</v>
      </c>
      <c r="B183" s="81"/>
      <c r="C183" s="78" t="s">
        <v>111</v>
      </c>
      <c r="D183" s="20"/>
      <c r="E183" s="19" t="s">
        <v>636</v>
      </c>
      <c r="F183" s="96" t="s">
        <v>635</v>
      </c>
      <c r="G183" s="19" t="s">
        <v>338</v>
      </c>
      <c r="H183" s="19" t="s">
        <v>315</v>
      </c>
      <c r="I183" s="76" t="s">
        <v>634</v>
      </c>
    </row>
    <row r="184" spans="1:10" ht="19.5" customHeight="1">
      <c r="A184" s="20" t="s">
        <v>111</v>
      </c>
      <c r="B184" s="81"/>
      <c r="C184" s="78" t="s">
        <v>111</v>
      </c>
      <c r="D184" s="20"/>
      <c r="E184" s="19" t="s">
        <v>633</v>
      </c>
      <c r="F184" s="80" t="s">
        <v>632</v>
      </c>
      <c r="G184" s="19" t="s">
        <v>350</v>
      </c>
      <c r="H184" s="19" t="s">
        <v>216</v>
      </c>
      <c r="I184" s="76" t="s">
        <v>629</v>
      </c>
    </row>
    <row r="185" spans="1:10" ht="19.5" customHeight="1">
      <c r="A185" s="20" t="s">
        <v>111</v>
      </c>
      <c r="B185" s="81"/>
      <c r="C185" s="78" t="s">
        <v>111</v>
      </c>
      <c r="D185" s="20"/>
      <c r="E185" s="19" t="s">
        <v>631</v>
      </c>
      <c r="F185" s="80" t="s">
        <v>630</v>
      </c>
      <c r="G185" s="19" t="s">
        <v>338</v>
      </c>
      <c r="H185" s="19" t="s">
        <v>315</v>
      </c>
      <c r="I185" s="76" t="s">
        <v>629</v>
      </c>
    </row>
    <row r="186" spans="1:10" ht="19.5" customHeight="1">
      <c r="A186" s="20" t="s">
        <v>111</v>
      </c>
      <c r="B186" s="81"/>
      <c r="C186" s="78" t="s">
        <v>111</v>
      </c>
      <c r="D186" s="20"/>
      <c r="E186" s="19" t="s">
        <v>628</v>
      </c>
      <c r="F186" s="80" t="s">
        <v>627</v>
      </c>
      <c r="G186" s="19" t="s">
        <v>338</v>
      </c>
      <c r="H186" s="19" t="s">
        <v>315</v>
      </c>
      <c r="I186" s="76" t="s">
        <v>333</v>
      </c>
      <c r="J186" s="19"/>
    </row>
    <row r="187" spans="1:10" ht="19.5" customHeight="1">
      <c r="A187" s="58" t="s">
        <v>111</v>
      </c>
      <c r="B187" s="79"/>
      <c r="C187" s="78" t="s">
        <v>111</v>
      </c>
      <c r="D187" s="20"/>
      <c r="E187" s="38" t="s">
        <v>626</v>
      </c>
      <c r="F187" s="77" t="s">
        <v>625</v>
      </c>
      <c r="G187" s="38" t="s">
        <v>624</v>
      </c>
      <c r="H187" s="38" t="s">
        <v>216</v>
      </c>
      <c r="I187" s="76" t="s">
        <v>242</v>
      </c>
    </row>
    <row r="188" spans="1:10" ht="19.5" customHeight="1">
      <c r="A188" s="58" t="s">
        <v>111</v>
      </c>
      <c r="B188" s="79"/>
      <c r="C188" s="78" t="s">
        <v>111</v>
      </c>
      <c r="D188" s="20"/>
      <c r="E188" s="38" t="s">
        <v>623</v>
      </c>
      <c r="F188" s="77" t="s">
        <v>622</v>
      </c>
      <c r="G188" s="38" t="s">
        <v>330</v>
      </c>
      <c r="H188" s="38" t="s">
        <v>216</v>
      </c>
      <c r="I188" s="76" t="s">
        <v>189</v>
      </c>
    </row>
    <row r="189" spans="1:10" ht="19.5" customHeight="1">
      <c r="A189" s="58" t="s">
        <v>111</v>
      </c>
      <c r="B189" s="79"/>
      <c r="C189" s="78" t="s">
        <v>111</v>
      </c>
      <c r="D189" s="20"/>
      <c r="E189" s="38" t="s">
        <v>621</v>
      </c>
      <c r="F189" s="77" t="s">
        <v>620</v>
      </c>
      <c r="G189" s="38" t="s">
        <v>619</v>
      </c>
      <c r="H189" s="38" t="s">
        <v>216</v>
      </c>
      <c r="I189" s="76" t="s">
        <v>189</v>
      </c>
    </row>
    <row r="190" spans="1:10" ht="19.5" customHeight="1">
      <c r="A190" s="58" t="s">
        <v>111</v>
      </c>
      <c r="B190" s="79"/>
      <c r="C190" s="78" t="s">
        <v>111</v>
      </c>
      <c r="D190" s="20"/>
      <c r="E190" s="38" t="s">
        <v>618</v>
      </c>
      <c r="F190" s="77" t="s">
        <v>617</v>
      </c>
      <c r="G190" s="38" t="s">
        <v>350</v>
      </c>
      <c r="H190" s="38" t="s">
        <v>216</v>
      </c>
      <c r="I190" s="95" t="s">
        <v>616</v>
      </c>
    </row>
    <row r="191" spans="1:10" ht="19.5" customHeight="1">
      <c r="A191" s="58" t="s">
        <v>111</v>
      </c>
      <c r="B191" s="79"/>
      <c r="C191" s="78" t="s">
        <v>111</v>
      </c>
      <c r="D191" s="20"/>
      <c r="E191" s="38" t="s">
        <v>615</v>
      </c>
      <c r="F191" s="77"/>
      <c r="G191" s="38" t="s">
        <v>614</v>
      </c>
      <c r="H191" s="38" t="s">
        <v>613</v>
      </c>
      <c r="I191" s="76" t="s">
        <v>612</v>
      </c>
    </row>
    <row r="192" spans="1:10" ht="19.5" customHeight="1">
      <c r="A192" s="58" t="s">
        <v>111</v>
      </c>
      <c r="B192" s="79"/>
      <c r="C192" s="78" t="s">
        <v>111</v>
      </c>
      <c r="D192" s="20"/>
      <c r="E192" s="38" t="s">
        <v>611</v>
      </c>
      <c r="F192" s="77"/>
      <c r="G192" s="38" t="s">
        <v>334</v>
      </c>
      <c r="H192" s="38" t="s">
        <v>216</v>
      </c>
      <c r="I192" s="76" t="s">
        <v>610</v>
      </c>
    </row>
    <row r="193" spans="1:10" ht="19.5" customHeight="1">
      <c r="A193" s="58" t="s">
        <v>75</v>
      </c>
      <c r="B193" s="79"/>
      <c r="C193" s="78" t="s">
        <v>75</v>
      </c>
      <c r="D193" s="20"/>
      <c r="E193" s="38" t="s">
        <v>609</v>
      </c>
      <c r="F193" s="77"/>
      <c r="G193" s="38" t="s">
        <v>425</v>
      </c>
      <c r="H193" s="19" t="s">
        <v>95</v>
      </c>
      <c r="I193" s="76" t="s">
        <v>380</v>
      </c>
    </row>
    <row r="194" spans="1:10" ht="19.5" customHeight="1">
      <c r="A194" s="58" t="s">
        <v>111</v>
      </c>
      <c r="B194" s="79"/>
      <c r="C194" s="82" t="s">
        <v>579</v>
      </c>
      <c r="E194" s="38" t="s">
        <v>608</v>
      </c>
      <c r="F194" s="77" t="s">
        <v>607</v>
      </c>
      <c r="G194" s="38" t="s">
        <v>551</v>
      </c>
      <c r="H194" s="38" t="s">
        <v>267</v>
      </c>
      <c r="I194" s="76" t="s">
        <v>266</v>
      </c>
    </row>
    <row r="195" spans="1:10" ht="19.5" customHeight="1">
      <c r="A195" s="58" t="s">
        <v>111</v>
      </c>
      <c r="B195" s="79"/>
      <c r="C195" s="82" t="s">
        <v>111</v>
      </c>
      <c r="E195" s="38" t="s">
        <v>606</v>
      </c>
      <c r="F195" s="77" t="s">
        <v>269</v>
      </c>
      <c r="G195" s="38" t="s">
        <v>508</v>
      </c>
      <c r="H195" s="38" t="s">
        <v>604</v>
      </c>
      <c r="I195" s="76" t="s">
        <v>266</v>
      </c>
    </row>
    <row r="196" spans="1:10" ht="19.5" customHeight="1">
      <c r="A196" s="58" t="s">
        <v>111</v>
      </c>
      <c r="B196" s="79"/>
      <c r="C196" s="82" t="s">
        <v>111</v>
      </c>
      <c r="E196" s="19" t="s">
        <v>605</v>
      </c>
      <c r="F196" s="77" t="s">
        <v>366</v>
      </c>
      <c r="G196" s="38" t="s">
        <v>508</v>
      </c>
      <c r="H196" s="38" t="s">
        <v>604</v>
      </c>
      <c r="I196" s="76" t="s">
        <v>266</v>
      </c>
      <c r="J196" s="19"/>
    </row>
    <row r="197" spans="1:10" ht="19.5" customHeight="1">
      <c r="A197" s="58" t="s">
        <v>111</v>
      </c>
      <c r="B197" s="79"/>
      <c r="C197" s="82" t="s">
        <v>111</v>
      </c>
      <c r="E197" s="19" t="s">
        <v>603</v>
      </c>
      <c r="F197" s="77" t="s">
        <v>602</v>
      </c>
      <c r="G197" s="38" t="s">
        <v>601</v>
      </c>
      <c r="H197" s="38" t="s">
        <v>600</v>
      </c>
      <c r="I197" s="76" t="s">
        <v>599</v>
      </c>
    </row>
    <row r="198" spans="1:10" ht="19.5" customHeight="1">
      <c r="A198" s="58" t="s">
        <v>111</v>
      </c>
      <c r="B198" s="79"/>
      <c r="C198" s="82" t="s">
        <v>111</v>
      </c>
      <c r="E198" s="19" t="s">
        <v>598</v>
      </c>
      <c r="F198" s="77" t="s">
        <v>366</v>
      </c>
      <c r="G198" s="38" t="s">
        <v>530</v>
      </c>
      <c r="H198" s="38" t="s">
        <v>267</v>
      </c>
      <c r="I198" s="76" t="s">
        <v>597</v>
      </c>
      <c r="J198" s="19"/>
    </row>
    <row r="199" spans="1:10" ht="19.5" customHeight="1">
      <c r="A199" s="58" t="s">
        <v>111</v>
      </c>
      <c r="B199" s="79"/>
      <c r="C199" s="82" t="s">
        <v>111</v>
      </c>
      <c r="E199" s="19" t="s">
        <v>596</v>
      </c>
      <c r="F199" s="77" t="s">
        <v>363</v>
      </c>
      <c r="G199" s="38" t="s">
        <v>595</v>
      </c>
      <c r="H199" s="38" t="s">
        <v>315</v>
      </c>
      <c r="I199" s="76" t="s">
        <v>205</v>
      </c>
      <c r="J199" s="19"/>
    </row>
    <row r="200" spans="1:10" ht="19.5" customHeight="1">
      <c r="A200" s="58" t="s">
        <v>111</v>
      </c>
      <c r="B200" s="79"/>
      <c r="C200" s="82" t="s">
        <v>111</v>
      </c>
      <c r="E200" s="38" t="s">
        <v>594</v>
      </c>
      <c r="F200" s="77" t="s">
        <v>593</v>
      </c>
      <c r="G200" s="38" t="s">
        <v>592</v>
      </c>
      <c r="H200" s="38" t="s">
        <v>591</v>
      </c>
      <c r="I200" s="76" t="s">
        <v>353</v>
      </c>
    </row>
    <row r="201" spans="1:10" ht="19.5" customHeight="1">
      <c r="A201" s="58" t="s">
        <v>111</v>
      </c>
      <c r="B201" s="79"/>
      <c r="C201" s="82" t="s">
        <v>111</v>
      </c>
      <c r="E201" s="38" t="s">
        <v>590</v>
      </c>
      <c r="F201" s="77"/>
      <c r="G201" s="38" t="s">
        <v>355</v>
      </c>
      <c r="H201" s="38" t="s">
        <v>354</v>
      </c>
      <c r="I201" s="76" t="s">
        <v>589</v>
      </c>
    </row>
    <row r="202" spans="1:10" ht="19.5" customHeight="1">
      <c r="A202" s="58" t="s">
        <v>111</v>
      </c>
      <c r="B202" s="79"/>
      <c r="C202" s="82" t="s">
        <v>111</v>
      </c>
      <c r="E202" s="38" t="s">
        <v>588</v>
      </c>
      <c r="F202" s="77" t="s">
        <v>587</v>
      </c>
      <c r="G202" s="38" t="s">
        <v>338</v>
      </c>
      <c r="H202" s="38" t="s">
        <v>315</v>
      </c>
      <c r="I202" s="76" t="s">
        <v>336</v>
      </c>
    </row>
    <row r="203" spans="1:10" ht="19.5" customHeight="1">
      <c r="A203" s="58" t="s">
        <v>111</v>
      </c>
      <c r="B203" s="79"/>
      <c r="C203" s="82" t="s">
        <v>111</v>
      </c>
      <c r="E203" s="38" t="s">
        <v>586</v>
      </c>
      <c r="F203" s="77" t="s">
        <v>585</v>
      </c>
      <c r="G203" s="38" t="s">
        <v>580</v>
      </c>
      <c r="H203" s="38" t="s">
        <v>216</v>
      </c>
      <c r="I203" s="76" t="s">
        <v>336</v>
      </c>
    </row>
    <row r="204" spans="1:10" ht="19.5" customHeight="1">
      <c r="A204" s="58" t="s">
        <v>111</v>
      </c>
      <c r="B204" s="79"/>
      <c r="C204" s="82" t="s">
        <v>111</v>
      </c>
      <c r="E204" s="38" t="s">
        <v>584</v>
      </c>
      <c r="F204" s="77" t="s">
        <v>583</v>
      </c>
      <c r="G204" s="38" t="s">
        <v>580</v>
      </c>
      <c r="H204" s="38" t="s">
        <v>216</v>
      </c>
      <c r="I204" s="76" t="s">
        <v>336</v>
      </c>
    </row>
    <row r="205" spans="1:10" ht="19.5" customHeight="1" thickBot="1">
      <c r="A205" s="87" t="s">
        <v>111</v>
      </c>
      <c r="B205" s="89"/>
      <c r="C205" s="88" t="s">
        <v>111</v>
      </c>
      <c r="D205" s="87"/>
      <c r="E205" s="84" t="s">
        <v>582</v>
      </c>
      <c r="F205" s="85" t="s">
        <v>581</v>
      </c>
      <c r="G205" s="84" t="s">
        <v>580</v>
      </c>
      <c r="H205" s="84" t="s">
        <v>216</v>
      </c>
      <c r="I205" s="83" t="s">
        <v>336</v>
      </c>
    </row>
    <row r="206" spans="1:10" s="19" customFormat="1" ht="19.5" customHeight="1">
      <c r="A206" s="58" t="s">
        <v>297</v>
      </c>
      <c r="B206" s="81"/>
      <c r="C206" s="82" t="s">
        <v>579</v>
      </c>
      <c r="D206" s="20"/>
      <c r="E206" s="19" t="s">
        <v>578</v>
      </c>
      <c r="F206" s="80" t="s">
        <v>577</v>
      </c>
      <c r="G206" s="19" t="s">
        <v>338</v>
      </c>
      <c r="H206" s="19" t="s">
        <v>315</v>
      </c>
      <c r="I206" s="76" t="s">
        <v>184</v>
      </c>
    </row>
    <row r="207" spans="1:10" ht="19.5" customHeight="1">
      <c r="A207" s="58" t="s">
        <v>111</v>
      </c>
      <c r="B207" s="79"/>
      <c r="C207" s="82" t="s">
        <v>576</v>
      </c>
      <c r="E207" s="38" t="s">
        <v>575</v>
      </c>
      <c r="F207" s="77" t="s">
        <v>344</v>
      </c>
      <c r="G207" s="38" t="s">
        <v>178</v>
      </c>
      <c r="H207" s="38" t="s">
        <v>574</v>
      </c>
      <c r="I207" s="76" t="s">
        <v>573</v>
      </c>
    </row>
    <row r="208" spans="1:10" ht="19.5" customHeight="1">
      <c r="A208" s="58" t="s">
        <v>111</v>
      </c>
      <c r="B208" s="79"/>
      <c r="C208" s="82" t="s">
        <v>111</v>
      </c>
      <c r="E208" s="38" t="s">
        <v>572</v>
      </c>
      <c r="F208" s="77" t="s">
        <v>571</v>
      </c>
      <c r="G208" s="38" t="s">
        <v>570</v>
      </c>
      <c r="H208" s="38" t="s">
        <v>569</v>
      </c>
      <c r="I208" s="76" t="s">
        <v>568</v>
      </c>
    </row>
    <row r="209" spans="1:10" ht="19.5" customHeight="1">
      <c r="A209" s="58" t="s">
        <v>111</v>
      </c>
      <c r="B209" s="79"/>
      <c r="C209" s="82" t="s">
        <v>111</v>
      </c>
      <c r="E209" s="38" t="s">
        <v>567</v>
      </c>
      <c r="F209" s="77" t="s">
        <v>566</v>
      </c>
      <c r="G209" s="38" t="s">
        <v>565</v>
      </c>
      <c r="H209" s="38" t="s">
        <v>564</v>
      </c>
      <c r="I209" s="76" t="s">
        <v>242</v>
      </c>
    </row>
    <row r="210" spans="1:10" ht="19.5" customHeight="1">
      <c r="A210" s="20" t="s">
        <v>111</v>
      </c>
      <c r="B210" s="81"/>
      <c r="C210" s="78" t="s">
        <v>111</v>
      </c>
      <c r="D210" s="20"/>
      <c r="E210" s="19" t="s">
        <v>563</v>
      </c>
      <c r="F210" s="80" t="s">
        <v>562</v>
      </c>
      <c r="G210" s="19" t="s">
        <v>530</v>
      </c>
      <c r="H210" s="19" t="s">
        <v>561</v>
      </c>
      <c r="I210" s="76" t="s">
        <v>560</v>
      </c>
      <c r="J210" s="19"/>
    </row>
    <row r="211" spans="1:10" ht="19.5" customHeight="1">
      <c r="A211" s="58" t="s">
        <v>111</v>
      </c>
      <c r="B211" s="79"/>
      <c r="C211" s="82" t="s">
        <v>111</v>
      </c>
      <c r="E211" s="19" t="s">
        <v>559</v>
      </c>
      <c r="F211" s="77" t="s">
        <v>558</v>
      </c>
      <c r="G211" s="19" t="s">
        <v>338</v>
      </c>
      <c r="H211" s="19" t="s">
        <v>315</v>
      </c>
      <c r="I211" s="76" t="s">
        <v>557</v>
      </c>
    </row>
    <row r="212" spans="1:10" ht="19.5" customHeight="1">
      <c r="A212" s="58" t="s">
        <v>111</v>
      </c>
      <c r="B212" s="79"/>
      <c r="C212" s="82" t="s">
        <v>111</v>
      </c>
      <c r="E212" s="38" t="s">
        <v>556</v>
      </c>
      <c r="F212" s="77"/>
      <c r="G212" s="38" t="s">
        <v>203</v>
      </c>
      <c r="H212" s="38" t="s">
        <v>315</v>
      </c>
      <c r="I212" s="76" t="s">
        <v>555</v>
      </c>
    </row>
    <row r="213" spans="1:10" ht="19.5" customHeight="1">
      <c r="A213" s="58" t="s">
        <v>75</v>
      </c>
      <c r="B213" s="79"/>
      <c r="C213" s="82" t="s">
        <v>75</v>
      </c>
      <c r="E213" s="19" t="s">
        <v>554</v>
      </c>
      <c r="F213" s="80" t="s">
        <v>552</v>
      </c>
      <c r="G213" s="19" t="s">
        <v>551</v>
      </c>
      <c r="H213" s="19" t="s">
        <v>441</v>
      </c>
      <c r="I213" s="76" t="s">
        <v>550</v>
      </c>
    </row>
    <row r="214" spans="1:10" ht="19.5" customHeight="1">
      <c r="A214" s="58" t="s">
        <v>75</v>
      </c>
      <c r="B214" s="79"/>
      <c r="C214" s="82" t="s">
        <v>75</v>
      </c>
      <c r="E214" s="19" t="s">
        <v>553</v>
      </c>
      <c r="F214" s="80" t="s">
        <v>552</v>
      </c>
      <c r="G214" s="19" t="s">
        <v>551</v>
      </c>
      <c r="H214" s="19" t="s">
        <v>507</v>
      </c>
      <c r="I214" s="76" t="s">
        <v>550</v>
      </c>
    </row>
    <row r="215" spans="1:10" ht="19.5" customHeight="1">
      <c r="A215" s="58" t="s">
        <v>111</v>
      </c>
      <c r="B215" s="79"/>
      <c r="C215" s="82" t="s">
        <v>549</v>
      </c>
      <c r="E215" s="38" t="s">
        <v>548</v>
      </c>
      <c r="F215" s="77"/>
      <c r="G215" s="38" t="s">
        <v>547</v>
      </c>
      <c r="H215" s="38" t="s">
        <v>546</v>
      </c>
      <c r="I215" s="76" t="s">
        <v>545</v>
      </c>
    </row>
    <row r="216" spans="1:10" ht="19.5" customHeight="1">
      <c r="A216" s="58" t="s">
        <v>111</v>
      </c>
      <c r="B216" s="79"/>
      <c r="C216" s="82" t="s">
        <v>111</v>
      </c>
      <c r="E216" s="38" t="s">
        <v>544</v>
      </c>
      <c r="F216" s="77"/>
      <c r="G216" s="38" t="s">
        <v>518</v>
      </c>
      <c r="H216" s="38" t="s">
        <v>216</v>
      </c>
      <c r="I216" s="76" t="s">
        <v>210</v>
      </c>
    </row>
    <row r="217" spans="1:10" ht="19.5" customHeight="1">
      <c r="A217" s="58" t="s">
        <v>111</v>
      </c>
      <c r="B217" s="79"/>
      <c r="C217" s="82" t="s">
        <v>543</v>
      </c>
      <c r="E217" s="38" t="s">
        <v>542</v>
      </c>
      <c r="F217" s="77" t="s">
        <v>541</v>
      </c>
      <c r="G217" s="38" t="s">
        <v>540</v>
      </c>
      <c r="H217" s="38" t="s">
        <v>539</v>
      </c>
      <c r="I217" s="76" t="s">
        <v>538</v>
      </c>
    </row>
    <row r="218" spans="1:10" ht="19.5" customHeight="1">
      <c r="A218" s="20" t="s">
        <v>111</v>
      </c>
      <c r="B218" s="81"/>
      <c r="C218" s="78" t="s">
        <v>111</v>
      </c>
      <c r="D218" s="20"/>
      <c r="E218" s="19" t="s">
        <v>537</v>
      </c>
      <c r="F218" s="80" t="s">
        <v>536</v>
      </c>
      <c r="G218" s="19" t="s">
        <v>535</v>
      </c>
      <c r="H218" s="19" t="s">
        <v>534</v>
      </c>
      <c r="I218" s="76" t="s">
        <v>533</v>
      </c>
      <c r="J218" s="19"/>
    </row>
    <row r="219" spans="1:10" ht="19.5" customHeight="1">
      <c r="A219" s="58" t="s">
        <v>111</v>
      </c>
      <c r="B219" s="79"/>
      <c r="C219" s="82" t="s">
        <v>111</v>
      </c>
      <c r="E219" s="38" t="s">
        <v>532</v>
      </c>
      <c r="F219" s="77" t="s">
        <v>531</v>
      </c>
      <c r="G219" s="38" t="s">
        <v>530</v>
      </c>
      <c r="H219" s="38" t="s">
        <v>315</v>
      </c>
      <c r="I219" s="76" t="s">
        <v>529</v>
      </c>
    </row>
    <row r="220" spans="1:10" ht="19.5" customHeight="1">
      <c r="A220" s="58" t="s">
        <v>111</v>
      </c>
      <c r="B220" s="79"/>
      <c r="C220" s="82" t="s">
        <v>111</v>
      </c>
      <c r="E220" s="38" t="s">
        <v>528</v>
      </c>
      <c r="F220" s="77" t="s">
        <v>527</v>
      </c>
      <c r="G220" s="38" t="s">
        <v>526</v>
      </c>
      <c r="H220" s="38" t="s">
        <v>525</v>
      </c>
      <c r="I220" s="76" t="s">
        <v>524</v>
      </c>
    </row>
    <row r="221" spans="1:10" ht="19.5" customHeight="1">
      <c r="A221" s="58" t="s">
        <v>111</v>
      </c>
      <c r="B221" s="79"/>
      <c r="C221" s="82" t="s">
        <v>111</v>
      </c>
      <c r="E221" s="38" t="s">
        <v>523</v>
      </c>
      <c r="F221" s="77" t="s">
        <v>522</v>
      </c>
      <c r="G221" s="38" t="s">
        <v>471</v>
      </c>
      <c r="H221" s="38" t="s">
        <v>521</v>
      </c>
      <c r="I221" s="76" t="s">
        <v>210</v>
      </c>
    </row>
    <row r="222" spans="1:10" ht="19.5" customHeight="1">
      <c r="A222" s="58" t="s">
        <v>111</v>
      </c>
      <c r="B222" s="79"/>
      <c r="C222" s="82" t="s">
        <v>111</v>
      </c>
      <c r="E222" s="38" t="s">
        <v>520</v>
      </c>
      <c r="F222" s="77" t="s">
        <v>519</v>
      </c>
      <c r="G222" s="38" t="s">
        <v>518</v>
      </c>
      <c r="H222" s="38" t="s">
        <v>517</v>
      </c>
      <c r="I222" s="76" t="s">
        <v>210</v>
      </c>
    </row>
    <row r="223" spans="1:10" ht="19.5" customHeight="1">
      <c r="A223" s="58" t="s">
        <v>111</v>
      </c>
      <c r="B223" s="79"/>
      <c r="C223" s="82" t="s">
        <v>111</v>
      </c>
      <c r="E223" s="38" t="s">
        <v>516</v>
      </c>
      <c r="F223" s="77"/>
      <c r="G223" s="38" t="s">
        <v>515</v>
      </c>
      <c r="H223" s="38" t="s">
        <v>514</v>
      </c>
      <c r="I223" s="76" t="s">
        <v>333</v>
      </c>
    </row>
    <row r="224" spans="1:10" ht="19.5" customHeight="1">
      <c r="A224" s="58" t="s">
        <v>111</v>
      </c>
      <c r="B224" s="79"/>
      <c r="C224" s="82" t="s">
        <v>111</v>
      </c>
      <c r="E224" s="38" t="s">
        <v>513</v>
      </c>
      <c r="F224" s="77"/>
      <c r="G224" s="38" t="s">
        <v>512</v>
      </c>
      <c r="H224" s="38" t="s">
        <v>216</v>
      </c>
      <c r="I224" s="76" t="s">
        <v>511</v>
      </c>
    </row>
    <row r="225" spans="1:10" ht="19.5" customHeight="1">
      <c r="A225" s="20" t="s">
        <v>75</v>
      </c>
      <c r="B225" s="81"/>
      <c r="C225" s="78" t="s">
        <v>75</v>
      </c>
      <c r="D225" s="20"/>
      <c r="E225" s="19" t="s">
        <v>510</v>
      </c>
      <c r="F225" s="80" t="s">
        <v>509</v>
      </c>
      <c r="G225" s="19" t="s">
        <v>508</v>
      </c>
      <c r="H225" s="19" t="s">
        <v>507</v>
      </c>
      <c r="I225" s="76" t="s">
        <v>506</v>
      </c>
      <c r="J225" s="19"/>
    </row>
    <row r="226" spans="1:10" ht="19.5" customHeight="1">
      <c r="A226" s="20" t="s">
        <v>111</v>
      </c>
      <c r="B226" s="81"/>
      <c r="C226" s="78" t="s">
        <v>505</v>
      </c>
      <c r="D226" s="20"/>
      <c r="E226" s="19" t="s">
        <v>504</v>
      </c>
      <c r="F226" s="80"/>
      <c r="G226" s="19" t="s">
        <v>503</v>
      </c>
      <c r="H226" s="19" t="s">
        <v>502</v>
      </c>
      <c r="I226" s="76" t="s">
        <v>495</v>
      </c>
      <c r="J226" s="19"/>
    </row>
    <row r="227" spans="1:10" ht="19.5" customHeight="1">
      <c r="A227" s="20" t="s">
        <v>111</v>
      </c>
      <c r="B227" s="81"/>
      <c r="C227" s="78" t="s">
        <v>111</v>
      </c>
      <c r="D227" s="20"/>
      <c r="E227" s="19" t="s">
        <v>501</v>
      </c>
      <c r="F227" s="80"/>
      <c r="G227" s="19" t="s">
        <v>500</v>
      </c>
      <c r="H227" s="19" t="s">
        <v>499</v>
      </c>
      <c r="I227" s="76" t="s">
        <v>495</v>
      </c>
      <c r="J227" s="19"/>
    </row>
    <row r="228" spans="1:10" ht="19.5" customHeight="1">
      <c r="A228" s="20" t="s">
        <v>111</v>
      </c>
      <c r="B228" s="81"/>
      <c r="C228" s="78" t="s">
        <v>111</v>
      </c>
      <c r="D228" s="20"/>
      <c r="E228" s="19" t="s">
        <v>498</v>
      </c>
      <c r="F228" s="80"/>
      <c r="G228" s="19" t="s">
        <v>497</v>
      </c>
      <c r="H228" s="19" t="s">
        <v>496</v>
      </c>
      <c r="I228" s="76" t="s">
        <v>495</v>
      </c>
      <c r="J228" s="19"/>
    </row>
    <row r="229" spans="1:10" ht="19.5" customHeight="1">
      <c r="A229" s="20" t="s">
        <v>111</v>
      </c>
      <c r="B229" s="81"/>
      <c r="C229" s="78" t="s">
        <v>111</v>
      </c>
      <c r="D229" s="20"/>
      <c r="E229" s="19" t="s">
        <v>1363</v>
      </c>
      <c r="F229" s="80"/>
      <c r="G229" s="19" t="s">
        <v>494</v>
      </c>
      <c r="H229" s="19" t="s">
        <v>493</v>
      </c>
      <c r="I229" s="76" t="s">
        <v>492</v>
      </c>
      <c r="J229" s="19"/>
    </row>
    <row r="230" spans="1:10" ht="19.5" customHeight="1">
      <c r="A230" s="20" t="s">
        <v>111</v>
      </c>
      <c r="B230" s="81"/>
      <c r="C230" s="78" t="s">
        <v>111</v>
      </c>
      <c r="D230" s="20"/>
      <c r="E230" s="465" t="s">
        <v>491</v>
      </c>
      <c r="F230" s="80"/>
      <c r="G230" s="19" t="s">
        <v>490</v>
      </c>
      <c r="H230" s="19" t="s">
        <v>489</v>
      </c>
      <c r="I230" s="76" t="s">
        <v>488</v>
      </c>
      <c r="J230" s="19"/>
    </row>
    <row r="231" spans="1:10" ht="19.5" customHeight="1">
      <c r="A231" s="20" t="s">
        <v>111</v>
      </c>
      <c r="B231" s="81"/>
      <c r="C231" s="78" t="s">
        <v>111</v>
      </c>
      <c r="D231" s="20"/>
      <c r="E231" s="19" t="s">
        <v>487</v>
      </c>
      <c r="F231" s="80"/>
      <c r="G231" s="19" t="s">
        <v>486</v>
      </c>
      <c r="H231" s="19" t="s">
        <v>485</v>
      </c>
      <c r="I231" s="76" t="s">
        <v>484</v>
      </c>
      <c r="J231" s="19"/>
    </row>
    <row r="232" spans="1:10" ht="19.5" customHeight="1">
      <c r="A232" s="20" t="s">
        <v>111</v>
      </c>
      <c r="B232" s="81"/>
      <c r="C232" s="78" t="s">
        <v>111</v>
      </c>
      <c r="D232" s="20"/>
      <c r="E232" s="19" t="s">
        <v>1364</v>
      </c>
      <c r="F232" s="80"/>
      <c r="G232" s="19" t="s">
        <v>231</v>
      </c>
      <c r="H232" s="19" t="s">
        <v>483</v>
      </c>
      <c r="I232" s="76" t="s">
        <v>242</v>
      </c>
      <c r="J232" s="19"/>
    </row>
    <row r="233" spans="1:10" ht="19.5" customHeight="1">
      <c r="A233" s="20" t="s">
        <v>111</v>
      </c>
      <c r="B233" s="81"/>
      <c r="C233" s="78" t="s">
        <v>111</v>
      </c>
      <c r="D233" s="20"/>
      <c r="E233" s="19" t="s">
        <v>482</v>
      </c>
      <c r="F233" s="80"/>
      <c r="G233" s="19" t="s">
        <v>481</v>
      </c>
      <c r="H233" s="19" t="s">
        <v>480</v>
      </c>
      <c r="I233" s="76" t="s">
        <v>479</v>
      </c>
      <c r="J233" s="19"/>
    </row>
    <row r="234" spans="1:10" ht="19.5" customHeight="1">
      <c r="A234" s="20" t="s">
        <v>111</v>
      </c>
      <c r="B234" s="81"/>
      <c r="C234" s="78" t="s">
        <v>111</v>
      </c>
      <c r="D234" s="20"/>
      <c r="E234" s="19" t="s">
        <v>478</v>
      </c>
      <c r="F234" s="80"/>
      <c r="G234" s="19" t="s">
        <v>477</v>
      </c>
      <c r="H234" s="19" t="s">
        <v>476</v>
      </c>
      <c r="I234" s="76" t="s">
        <v>318</v>
      </c>
      <c r="J234" s="19"/>
    </row>
    <row r="235" spans="1:10" ht="19.5" customHeight="1">
      <c r="A235" s="20" t="s">
        <v>111</v>
      </c>
      <c r="B235" s="81"/>
      <c r="C235" s="78" t="s">
        <v>111</v>
      </c>
      <c r="D235" s="20"/>
      <c r="E235" s="19" t="s">
        <v>475</v>
      </c>
      <c r="F235" s="80"/>
      <c r="G235" s="19" t="s">
        <v>474</v>
      </c>
      <c r="H235" s="19" t="s">
        <v>473</v>
      </c>
      <c r="I235" s="76" t="s">
        <v>318</v>
      </c>
      <c r="J235" s="19"/>
    </row>
    <row r="236" spans="1:10" ht="19.5" customHeight="1">
      <c r="A236" s="20" t="s">
        <v>111</v>
      </c>
      <c r="B236" s="81"/>
      <c r="C236" s="78" t="s">
        <v>111</v>
      </c>
      <c r="D236" s="20"/>
      <c r="E236" s="19" t="s">
        <v>472</v>
      </c>
      <c r="F236" s="80"/>
      <c r="G236" s="19" t="s">
        <v>471</v>
      </c>
      <c r="H236" s="19" t="s">
        <v>470</v>
      </c>
      <c r="I236" s="76" t="s">
        <v>469</v>
      </c>
      <c r="J236" s="19"/>
    </row>
    <row r="237" spans="1:10" s="19" customFormat="1" ht="19.5" customHeight="1">
      <c r="A237" s="20" t="s">
        <v>111</v>
      </c>
      <c r="B237" s="81"/>
      <c r="C237" s="78" t="s">
        <v>111</v>
      </c>
      <c r="D237" s="20"/>
      <c r="E237" s="19" t="s">
        <v>468</v>
      </c>
      <c r="F237" s="80"/>
      <c r="G237" s="19" t="s">
        <v>467</v>
      </c>
      <c r="H237" s="19" t="s">
        <v>466</v>
      </c>
      <c r="I237" s="76" t="s">
        <v>465</v>
      </c>
    </row>
    <row r="238" spans="1:10" ht="19.5" customHeight="1">
      <c r="A238" s="58" t="s">
        <v>111</v>
      </c>
      <c r="B238" s="79"/>
      <c r="C238" s="82" t="s">
        <v>111</v>
      </c>
      <c r="E238" s="38" t="s">
        <v>464</v>
      </c>
      <c r="F238" s="77"/>
      <c r="G238" s="38" t="s">
        <v>358</v>
      </c>
      <c r="H238" s="38" t="s">
        <v>463</v>
      </c>
      <c r="I238" s="76" t="s">
        <v>462</v>
      </c>
    </row>
    <row r="239" spans="1:10" ht="19.5" customHeight="1">
      <c r="A239" s="58" t="s">
        <v>111</v>
      </c>
      <c r="B239" s="79"/>
      <c r="C239" s="82" t="s">
        <v>111</v>
      </c>
      <c r="E239" s="38" t="s">
        <v>461</v>
      </c>
      <c r="F239" s="77"/>
      <c r="I239" s="76" t="s">
        <v>336</v>
      </c>
    </row>
    <row r="240" spans="1:10" ht="19.5" customHeight="1">
      <c r="A240" s="58" t="s">
        <v>111</v>
      </c>
      <c r="B240" s="79"/>
      <c r="C240" s="82" t="s">
        <v>111</v>
      </c>
      <c r="E240" s="38" t="s">
        <v>460</v>
      </c>
      <c r="F240" s="77"/>
      <c r="I240" s="76" t="s">
        <v>458</v>
      </c>
    </row>
    <row r="241" spans="1:10" ht="19.5" customHeight="1">
      <c r="A241" s="58" t="s">
        <v>111</v>
      </c>
      <c r="B241" s="79"/>
      <c r="C241" s="82" t="s">
        <v>111</v>
      </c>
      <c r="E241" s="38" t="s">
        <v>459</v>
      </c>
      <c r="F241" s="77"/>
      <c r="I241" s="76" t="s">
        <v>458</v>
      </c>
    </row>
    <row r="242" spans="1:10" ht="19.5" customHeight="1">
      <c r="A242" s="58" t="s">
        <v>75</v>
      </c>
      <c r="B242" s="79"/>
      <c r="C242" s="82" t="s">
        <v>75</v>
      </c>
      <c r="E242" s="38" t="s">
        <v>457</v>
      </c>
      <c r="F242" s="77"/>
      <c r="G242" s="38" t="s">
        <v>456</v>
      </c>
      <c r="H242" s="19" t="s">
        <v>452</v>
      </c>
      <c r="I242" s="76" t="s">
        <v>455</v>
      </c>
    </row>
    <row r="243" spans="1:10" ht="19.5" customHeight="1">
      <c r="A243" s="58" t="s">
        <v>75</v>
      </c>
      <c r="B243" s="79"/>
      <c r="C243" s="82" t="s">
        <v>75</v>
      </c>
      <c r="E243" s="38" t="s">
        <v>454</v>
      </c>
      <c r="F243" s="77"/>
      <c r="G243" s="38" t="s">
        <v>453</v>
      </c>
      <c r="H243" s="19" t="s">
        <v>452</v>
      </c>
      <c r="I243" s="76" t="s">
        <v>451</v>
      </c>
    </row>
    <row r="244" spans="1:10" ht="19.5" customHeight="1">
      <c r="A244" s="58" t="s">
        <v>111</v>
      </c>
      <c r="B244" s="79"/>
      <c r="C244" s="82" t="s">
        <v>444</v>
      </c>
      <c r="E244" s="38" t="s">
        <v>450</v>
      </c>
      <c r="F244" s="77"/>
      <c r="G244" s="38" t="s">
        <v>305</v>
      </c>
      <c r="H244" s="38" t="s">
        <v>304</v>
      </c>
      <c r="I244" s="76" t="s">
        <v>298</v>
      </c>
    </row>
    <row r="245" spans="1:10" ht="19.5" customHeight="1">
      <c r="A245" s="20" t="s">
        <v>111</v>
      </c>
      <c r="B245" s="81"/>
      <c r="C245" s="78" t="s">
        <v>111</v>
      </c>
      <c r="D245" s="20"/>
      <c r="E245" s="19" t="s">
        <v>449</v>
      </c>
      <c r="F245" s="80"/>
      <c r="G245" s="19" t="s">
        <v>422</v>
      </c>
      <c r="H245" s="19" t="s">
        <v>448</v>
      </c>
      <c r="I245" s="76" t="s">
        <v>370</v>
      </c>
      <c r="J245" s="19"/>
    </row>
    <row r="246" spans="1:10" ht="19.5" customHeight="1" thickBot="1">
      <c r="A246" s="92" t="s">
        <v>111</v>
      </c>
      <c r="B246" s="94"/>
      <c r="C246" s="93" t="s">
        <v>111</v>
      </c>
      <c r="D246" s="92"/>
      <c r="E246" s="86" t="s">
        <v>447</v>
      </c>
      <c r="F246" s="91"/>
      <c r="G246" s="86" t="s">
        <v>446</v>
      </c>
      <c r="H246" s="86" t="s">
        <v>445</v>
      </c>
      <c r="I246" s="83" t="s">
        <v>370</v>
      </c>
      <c r="J246" s="19"/>
    </row>
    <row r="247" spans="1:10" ht="19.5" customHeight="1">
      <c r="A247" s="58" t="s">
        <v>297</v>
      </c>
      <c r="B247" s="81"/>
      <c r="C247" s="82" t="s">
        <v>444</v>
      </c>
      <c r="E247" s="38" t="s">
        <v>443</v>
      </c>
      <c r="F247" s="77"/>
      <c r="G247" s="38" t="s">
        <v>442</v>
      </c>
      <c r="H247" s="38" t="s">
        <v>441</v>
      </c>
      <c r="I247" s="76" t="s">
        <v>440</v>
      </c>
    </row>
    <row r="248" spans="1:10" ht="19.5" customHeight="1">
      <c r="A248" s="58" t="s">
        <v>111</v>
      </c>
      <c r="B248" s="79"/>
      <c r="C248" s="82" t="s">
        <v>439</v>
      </c>
      <c r="E248" s="38" t="s">
        <v>438</v>
      </c>
      <c r="F248" s="77" t="s">
        <v>437</v>
      </c>
      <c r="G248" s="38" t="s">
        <v>305</v>
      </c>
      <c r="H248" s="38" t="s">
        <v>436</v>
      </c>
      <c r="I248" s="76" t="s">
        <v>435</v>
      </c>
    </row>
    <row r="249" spans="1:10" ht="19.5" customHeight="1">
      <c r="A249" s="58" t="s">
        <v>111</v>
      </c>
      <c r="B249" s="79"/>
      <c r="C249" s="82" t="s">
        <v>111</v>
      </c>
      <c r="E249" s="38" t="s">
        <v>434</v>
      </c>
      <c r="F249" s="77" t="s">
        <v>433</v>
      </c>
      <c r="G249" s="38" t="s">
        <v>307</v>
      </c>
      <c r="H249" s="38" t="s">
        <v>432</v>
      </c>
      <c r="I249" s="76" t="s">
        <v>431</v>
      </c>
    </row>
    <row r="250" spans="1:10" ht="19.5" customHeight="1">
      <c r="A250" s="58" t="s">
        <v>111</v>
      </c>
      <c r="B250" s="79"/>
      <c r="C250" s="82" t="s">
        <v>111</v>
      </c>
      <c r="E250" s="38" t="s">
        <v>430</v>
      </c>
      <c r="F250" s="77" t="s">
        <v>429</v>
      </c>
      <c r="G250" s="38" t="s">
        <v>428</v>
      </c>
      <c r="H250" s="38" t="s">
        <v>267</v>
      </c>
      <c r="I250" s="76" t="s">
        <v>427</v>
      </c>
    </row>
    <row r="251" spans="1:10" ht="19.5" customHeight="1">
      <c r="A251" s="58" t="s">
        <v>75</v>
      </c>
      <c r="B251" s="79"/>
      <c r="C251" s="82" t="s">
        <v>75</v>
      </c>
      <c r="E251" s="38" t="s">
        <v>426</v>
      </c>
      <c r="F251" s="77"/>
      <c r="G251" s="38" t="s">
        <v>425</v>
      </c>
      <c r="H251" s="19" t="s">
        <v>95</v>
      </c>
      <c r="I251" s="76" t="s">
        <v>424</v>
      </c>
    </row>
    <row r="252" spans="1:10" ht="19.5" customHeight="1">
      <c r="A252" s="58" t="s">
        <v>111</v>
      </c>
      <c r="B252" s="79"/>
      <c r="C252" s="82" t="s">
        <v>111</v>
      </c>
      <c r="E252" s="38" t="s">
        <v>423</v>
      </c>
      <c r="F252" s="77"/>
      <c r="G252" s="38" t="s">
        <v>422</v>
      </c>
      <c r="H252" s="38" t="s">
        <v>421</v>
      </c>
      <c r="I252" s="76" t="s">
        <v>420</v>
      </c>
    </row>
    <row r="253" spans="1:10" ht="19.5" customHeight="1">
      <c r="A253" s="58" t="s">
        <v>111</v>
      </c>
      <c r="B253" s="79"/>
      <c r="C253" s="82" t="s">
        <v>111</v>
      </c>
      <c r="E253" s="38" t="s">
        <v>419</v>
      </c>
      <c r="F253" s="77"/>
      <c r="G253" s="38" t="s">
        <v>418</v>
      </c>
      <c r="H253" s="38" t="s">
        <v>417</v>
      </c>
      <c r="I253" s="76" t="s">
        <v>416</v>
      </c>
    </row>
    <row r="254" spans="1:10" ht="19.5" customHeight="1">
      <c r="A254" s="58" t="s">
        <v>111</v>
      </c>
      <c r="B254" s="79"/>
      <c r="C254" s="82" t="s">
        <v>111</v>
      </c>
      <c r="E254" s="38" t="s">
        <v>415</v>
      </c>
      <c r="F254" s="77"/>
      <c r="G254" s="38" t="s">
        <v>414</v>
      </c>
      <c r="H254" s="38" t="s">
        <v>413</v>
      </c>
      <c r="I254" s="76" t="s">
        <v>412</v>
      </c>
    </row>
    <row r="255" spans="1:10" ht="19.5" customHeight="1">
      <c r="A255" s="58" t="s">
        <v>111</v>
      </c>
      <c r="B255" s="79"/>
      <c r="C255" s="82" t="s">
        <v>111</v>
      </c>
      <c r="E255" s="38" t="s">
        <v>411</v>
      </c>
      <c r="F255" s="77"/>
      <c r="G255" s="38" t="s">
        <v>410</v>
      </c>
      <c r="H255" s="38" t="s">
        <v>216</v>
      </c>
      <c r="I255" s="76" t="s">
        <v>318</v>
      </c>
    </row>
    <row r="256" spans="1:10" ht="19.5" customHeight="1">
      <c r="A256" s="58" t="s">
        <v>111</v>
      </c>
      <c r="B256" s="79"/>
      <c r="C256" s="82" t="s">
        <v>111</v>
      </c>
      <c r="E256" s="38" t="s">
        <v>411</v>
      </c>
      <c r="F256" s="77"/>
      <c r="G256" s="38" t="s">
        <v>410</v>
      </c>
      <c r="H256" s="38" t="s">
        <v>95</v>
      </c>
      <c r="I256" s="76" t="s">
        <v>318</v>
      </c>
    </row>
    <row r="257" spans="1:9" ht="19.5" customHeight="1">
      <c r="A257" s="58" t="s">
        <v>111</v>
      </c>
      <c r="B257" s="79"/>
      <c r="C257" s="82" t="s">
        <v>111</v>
      </c>
      <c r="E257" s="38" t="s">
        <v>409</v>
      </c>
      <c r="F257" s="77" t="s">
        <v>408</v>
      </c>
      <c r="G257" s="38" t="s">
        <v>407</v>
      </c>
      <c r="H257" s="38" t="s">
        <v>406</v>
      </c>
      <c r="I257" s="76" t="s">
        <v>271</v>
      </c>
    </row>
    <row r="258" spans="1:9" ht="19.5" customHeight="1">
      <c r="A258" s="58" t="s">
        <v>111</v>
      </c>
      <c r="B258" s="79"/>
      <c r="C258" s="82" t="s">
        <v>111</v>
      </c>
      <c r="E258" s="38" t="s">
        <v>405</v>
      </c>
      <c r="F258" s="77" t="s">
        <v>400</v>
      </c>
      <c r="G258" s="38" t="s">
        <v>404</v>
      </c>
      <c r="H258" s="38" t="s">
        <v>216</v>
      </c>
      <c r="I258" s="76" t="s">
        <v>271</v>
      </c>
    </row>
    <row r="259" spans="1:9" ht="19.5" customHeight="1">
      <c r="A259" s="58" t="s">
        <v>111</v>
      </c>
      <c r="B259" s="79"/>
      <c r="C259" s="82" t="s">
        <v>111</v>
      </c>
      <c r="E259" s="38" t="s">
        <v>403</v>
      </c>
      <c r="F259" s="77" t="s">
        <v>366</v>
      </c>
      <c r="G259" s="38" t="s">
        <v>402</v>
      </c>
      <c r="H259" s="38" t="s">
        <v>1365</v>
      </c>
      <c r="I259" s="76" t="s">
        <v>271</v>
      </c>
    </row>
    <row r="260" spans="1:9" ht="19.5" customHeight="1">
      <c r="A260" s="58" t="s">
        <v>111</v>
      </c>
      <c r="B260" s="79"/>
      <c r="C260" s="82" t="s">
        <v>111</v>
      </c>
      <c r="E260" s="38" t="s">
        <v>401</v>
      </c>
      <c r="F260" s="77" t="s">
        <v>400</v>
      </c>
      <c r="G260" s="38" t="s">
        <v>399</v>
      </c>
      <c r="H260" s="38" t="s">
        <v>398</v>
      </c>
      <c r="I260" s="76" t="s">
        <v>394</v>
      </c>
    </row>
    <row r="261" spans="1:9" ht="19.5" customHeight="1">
      <c r="A261" s="58" t="s">
        <v>111</v>
      </c>
      <c r="B261" s="79"/>
      <c r="C261" s="82" t="s">
        <v>111</v>
      </c>
      <c r="E261" s="38" t="s">
        <v>397</v>
      </c>
      <c r="F261" s="77" t="s">
        <v>396</v>
      </c>
      <c r="G261" s="38" t="s">
        <v>395</v>
      </c>
      <c r="H261" s="38" t="s">
        <v>216</v>
      </c>
      <c r="I261" s="76" t="s">
        <v>394</v>
      </c>
    </row>
    <row r="262" spans="1:9" ht="19.5" customHeight="1">
      <c r="A262" s="58" t="s">
        <v>111</v>
      </c>
      <c r="B262" s="79"/>
      <c r="C262" s="82" t="s">
        <v>111</v>
      </c>
      <c r="E262" s="38" t="s">
        <v>393</v>
      </c>
      <c r="F262" s="77" t="s">
        <v>392</v>
      </c>
      <c r="G262" s="38" t="s">
        <v>391</v>
      </c>
      <c r="H262" s="38" t="s">
        <v>216</v>
      </c>
      <c r="I262" s="76" t="s">
        <v>266</v>
      </c>
    </row>
    <row r="263" spans="1:9" ht="19.5" customHeight="1">
      <c r="A263" s="58" t="s">
        <v>111</v>
      </c>
      <c r="B263" s="79"/>
      <c r="C263" s="82" t="s">
        <v>111</v>
      </c>
      <c r="E263" s="38" t="s">
        <v>390</v>
      </c>
      <c r="F263" s="77" t="s">
        <v>366</v>
      </c>
      <c r="G263" s="38" t="s">
        <v>389</v>
      </c>
      <c r="H263" s="38" t="s">
        <v>216</v>
      </c>
      <c r="I263" s="76" t="s">
        <v>266</v>
      </c>
    </row>
    <row r="264" spans="1:9" ht="19.5" customHeight="1">
      <c r="A264" s="58" t="s">
        <v>111</v>
      </c>
      <c r="B264" s="79"/>
      <c r="C264" s="82" t="s">
        <v>111</v>
      </c>
      <c r="E264" s="38" t="s">
        <v>388</v>
      </c>
      <c r="F264" s="77" t="s">
        <v>387</v>
      </c>
      <c r="G264" s="38" t="s">
        <v>386</v>
      </c>
      <c r="H264" s="38" t="s">
        <v>385</v>
      </c>
      <c r="I264" s="76" t="s">
        <v>384</v>
      </c>
    </row>
    <row r="265" spans="1:9" ht="19.5" customHeight="1">
      <c r="A265" s="58" t="s">
        <v>75</v>
      </c>
      <c r="B265" s="79"/>
      <c r="C265" s="82" t="s">
        <v>75</v>
      </c>
      <c r="E265" s="38" t="s">
        <v>383</v>
      </c>
      <c r="F265" s="77" t="s">
        <v>382</v>
      </c>
      <c r="G265" s="38" t="s">
        <v>381</v>
      </c>
      <c r="H265" s="38" t="s">
        <v>95</v>
      </c>
      <c r="I265" s="76" t="s">
        <v>380</v>
      </c>
    </row>
    <row r="266" spans="1:9" ht="19.5" customHeight="1">
      <c r="A266" s="58" t="s">
        <v>111</v>
      </c>
      <c r="B266" s="79"/>
      <c r="C266" s="82" t="s">
        <v>111</v>
      </c>
      <c r="E266" s="38" t="s">
        <v>379</v>
      </c>
      <c r="F266" s="77"/>
      <c r="G266" s="38" t="s">
        <v>378</v>
      </c>
      <c r="H266" s="38" t="s">
        <v>377</v>
      </c>
      <c r="I266" s="76" t="s">
        <v>257</v>
      </c>
    </row>
    <row r="267" spans="1:9" ht="19.5" customHeight="1">
      <c r="A267" s="58" t="s">
        <v>111</v>
      </c>
      <c r="B267" s="79"/>
      <c r="C267" s="82" t="s">
        <v>111</v>
      </c>
      <c r="E267" s="38" t="s">
        <v>376</v>
      </c>
      <c r="F267" s="77" t="s">
        <v>375</v>
      </c>
      <c r="G267" s="38" t="s">
        <v>236</v>
      </c>
      <c r="H267" s="38" t="s">
        <v>374</v>
      </c>
      <c r="I267" s="76" t="s">
        <v>370</v>
      </c>
    </row>
    <row r="268" spans="1:9" ht="19.5" customHeight="1">
      <c r="A268" s="58" t="s">
        <v>111</v>
      </c>
      <c r="B268" s="79"/>
      <c r="C268" s="82" t="s">
        <v>111</v>
      </c>
      <c r="E268" s="38" t="s">
        <v>373</v>
      </c>
      <c r="F268" s="77"/>
      <c r="G268" s="38" t="s">
        <v>372</v>
      </c>
      <c r="H268" s="38" t="s">
        <v>371</v>
      </c>
      <c r="I268" s="76" t="s">
        <v>370</v>
      </c>
    </row>
    <row r="269" spans="1:9" ht="19.5" customHeight="1">
      <c r="A269" s="58" t="s">
        <v>111</v>
      </c>
      <c r="B269" s="79"/>
      <c r="C269" s="82" t="s">
        <v>111</v>
      </c>
      <c r="E269" s="38" t="s">
        <v>369</v>
      </c>
      <c r="F269" s="77"/>
      <c r="G269" s="38" t="s">
        <v>244</v>
      </c>
      <c r="H269" s="38" t="s">
        <v>368</v>
      </c>
      <c r="I269" s="76" t="s">
        <v>230</v>
      </c>
    </row>
    <row r="270" spans="1:9" s="19" customFormat="1" ht="19.5" customHeight="1">
      <c r="A270" s="20" t="s">
        <v>111</v>
      </c>
      <c r="B270" s="81"/>
      <c r="C270" s="78" t="s">
        <v>111</v>
      </c>
      <c r="D270" s="20"/>
      <c r="E270" s="19" t="s">
        <v>367</v>
      </c>
      <c r="F270" s="80" t="s">
        <v>366</v>
      </c>
      <c r="G270" s="19" t="s">
        <v>365</v>
      </c>
      <c r="H270" s="19" t="s">
        <v>1366</v>
      </c>
      <c r="I270" s="76" t="s">
        <v>318</v>
      </c>
    </row>
    <row r="271" spans="1:9" ht="19.5" customHeight="1">
      <c r="A271" s="58" t="s">
        <v>111</v>
      </c>
      <c r="B271" s="79"/>
      <c r="C271" s="82" t="s">
        <v>111</v>
      </c>
      <c r="E271" s="38" t="s">
        <v>364</v>
      </c>
      <c r="F271" s="77" t="s">
        <v>363</v>
      </c>
      <c r="G271" s="38" t="s">
        <v>203</v>
      </c>
      <c r="H271" s="38" t="s">
        <v>202</v>
      </c>
      <c r="I271" s="76" t="s">
        <v>205</v>
      </c>
    </row>
    <row r="272" spans="1:9" ht="19.5" customHeight="1">
      <c r="A272" s="58" t="s">
        <v>111</v>
      </c>
      <c r="B272" s="79"/>
      <c r="C272" s="82" t="s">
        <v>111</v>
      </c>
      <c r="E272" s="38" t="s">
        <v>362</v>
      </c>
      <c r="F272" s="77"/>
      <c r="G272" s="38" t="s">
        <v>361</v>
      </c>
      <c r="H272" s="38" t="s">
        <v>360</v>
      </c>
      <c r="I272" s="76" t="s">
        <v>353</v>
      </c>
    </row>
    <row r="273" spans="1:10" ht="19.5" customHeight="1">
      <c r="A273" s="58" t="s">
        <v>111</v>
      </c>
      <c r="B273" s="79"/>
      <c r="C273" s="82" t="s">
        <v>111</v>
      </c>
      <c r="E273" s="38" t="s">
        <v>359</v>
      </c>
      <c r="F273" s="77"/>
      <c r="G273" s="38" t="s">
        <v>358</v>
      </c>
      <c r="H273" s="38" t="s">
        <v>357</v>
      </c>
      <c r="I273" s="76" t="s">
        <v>353</v>
      </c>
    </row>
    <row r="274" spans="1:10" ht="19.5" customHeight="1">
      <c r="A274" s="58" t="s">
        <v>111</v>
      </c>
      <c r="B274" s="79"/>
      <c r="C274" s="82" t="s">
        <v>111</v>
      </c>
      <c r="E274" s="38" t="s">
        <v>356</v>
      </c>
      <c r="F274" s="77"/>
      <c r="G274" s="38" t="s">
        <v>355</v>
      </c>
      <c r="H274" s="38" t="s">
        <v>354</v>
      </c>
      <c r="I274" s="76" t="s">
        <v>353</v>
      </c>
    </row>
    <row r="275" spans="1:10" ht="19.5" customHeight="1">
      <c r="A275" s="58" t="s">
        <v>111</v>
      </c>
      <c r="B275" s="79"/>
      <c r="C275" s="82" t="s">
        <v>111</v>
      </c>
      <c r="E275" s="38" t="s">
        <v>352</v>
      </c>
      <c r="F275" s="77" t="s">
        <v>351</v>
      </c>
      <c r="G275" s="38" t="s">
        <v>350</v>
      </c>
      <c r="H275" s="38" t="s">
        <v>267</v>
      </c>
      <c r="I275" s="76" t="s">
        <v>341</v>
      </c>
    </row>
    <row r="276" spans="1:10" ht="19.5" customHeight="1">
      <c r="A276" s="58" t="s">
        <v>111</v>
      </c>
      <c r="B276" s="79"/>
      <c r="C276" s="82" t="s">
        <v>111</v>
      </c>
      <c r="E276" s="38" t="s">
        <v>349</v>
      </c>
      <c r="F276" s="77" t="s">
        <v>348</v>
      </c>
      <c r="G276" s="38" t="s">
        <v>347</v>
      </c>
      <c r="H276" s="38" t="s">
        <v>346</v>
      </c>
      <c r="I276" s="76" t="s">
        <v>341</v>
      </c>
    </row>
    <row r="277" spans="1:10" ht="19.5" customHeight="1">
      <c r="A277" s="58" t="s">
        <v>111</v>
      </c>
      <c r="B277" s="79"/>
      <c r="C277" s="82" t="s">
        <v>111</v>
      </c>
      <c r="E277" s="38" t="s">
        <v>345</v>
      </c>
      <c r="F277" s="77" t="s">
        <v>344</v>
      </c>
      <c r="G277" s="38" t="s">
        <v>343</v>
      </c>
      <c r="H277" s="38" t="s">
        <v>342</v>
      </c>
      <c r="I277" s="76" t="s">
        <v>341</v>
      </c>
    </row>
    <row r="278" spans="1:10" ht="19.5" customHeight="1">
      <c r="A278" s="58" t="s">
        <v>111</v>
      </c>
      <c r="B278" s="79"/>
      <c r="C278" s="82" t="s">
        <v>111</v>
      </c>
      <c r="E278" s="38" t="s">
        <v>340</v>
      </c>
      <c r="F278" s="77" t="s">
        <v>339</v>
      </c>
      <c r="G278" s="38" t="s">
        <v>338</v>
      </c>
      <c r="H278" s="38" t="s">
        <v>337</v>
      </c>
      <c r="I278" s="76" t="s">
        <v>336</v>
      </c>
    </row>
    <row r="279" spans="1:10" ht="19.5" customHeight="1">
      <c r="A279" s="58" t="s">
        <v>111</v>
      </c>
      <c r="B279" s="79"/>
      <c r="C279" s="82" t="s">
        <v>111</v>
      </c>
      <c r="E279" s="38" t="s">
        <v>335</v>
      </c>
      <c r="F279" s="77"/>
      <c r="G279" s="38" t="s">
        <v>334</v>
      </c>
      <c r="H279" s="38" t="s">
        <v>216</v>
      </c>
      <c r="I279" s="76" t="s">
        <v>333</v>
      </c>
    </row>
    <row r="280" spans="1:10" ht="19.5" customHeight="1">
      <c r="A280" s="58" t="s">
        <v>111</v>
      </c>
      <c r="B280" s="79"/>
      <c r="C280" s="82" t="s">
        <v>111</v>
      </c>
      <c r="E280" s="38" t="s">
        <v>332</v>
      </c>
      <c r="F280" s="77" t="s">
        <v>331</v>
      </c>
      <c r="G280" s="38" t="s">
        <v>330</v>
      </c>
      <c r="H280" s="38" t="s">
        <v>329</v>
      </c>
      <c r="I280" s="76" t="s">
        <v>328</v>
      </c>
    </row>
    <row r="281" spans="1:10" ht="19.5" customHeight="1">
      <c r="A281" s="58" t="s">
        <v>111</v>
      </c>
      <c r="B281" s="79"/>
      <c r="C281" s="82" t="s">
        <v>111</v>
      </c>
      <c r="E281" s="38" t="s">
        <v>327</v>
      </c>
      <c r="F281" s="77" t="s">
        <v>326</v>
      </c>
      <c r="G281" s="38" t="s">
        <v>325</v>
      </c>
      <c r="H281" s="38" t="s">
        <v>324</v>
      </c>
      <c r="I281" s="76" t="s">
        <v>323</v>
      </c>
    </row>
    <row r="282" spans="1:10" ht="19.5" customHeight="1">
      <c r="A282" s="58" t="s">
        <v>111</v>
      </c>
      <c r="B282" s="79"/>
      <c r="C282" s="82" t="s">
        <v>322</v>
      </c>
      <c r="E282" s="38" t="s">
        <v>321</v>
      </c>
      <c r="F282" s="77" t="s">
        <v>320</v>
      </c>
      <c r="G282" s="38" t="s">
        <v>319</v>
      </c>
      <c r="H282" s="38" t="s">
        <v>216</v>
      </c>
      <c r="I282" s="76" t="s">
        <v>318</v>
      </c>
    </row>
    <row r="283" spans="1:10" ht="19.5" customHeight="1">
      <c r="A283" s="58" t="s">
        <v>111</v>
      </c>
      <c r="B283" s="79"/>
      <c r="C283" s="82" t="s">
        <v>111</v>
      </c>
      <c r="E283" s="19" t="s">
        <v>1367</v>
      </c>
      <c r="F283" s="77" t="s">
        <v>317</v>
      </c>
      <c r="G283" s="38" t="s">
        <v>316</v>
      </c>
      <c r="H283" s="38" t="s">
        <v>315</v>
      </c>
      <c r="I283" s="76" t="s">
        <v>205</v>
      </c>
      <c r="J283" s="19"/>
    </row>
    <row r="284" spans="1:10" ht="19.5" customHeight="1">
      <c r="A284" s="58" t="s">
        <v>111</v>
      </c>
      <c r="B284" s="79"/>
      <c r="C284" s="82" t="s">
        <v>111</v>
      </c>
      <c r="E284" s="38" t="s">
        <v>314</v>
      </c>
      <c r="F284" s="77" t="s">
        <v>313</v>
      </c>
      <c r="G284" s="38" t="s">
        <v>312</v>
      </c>
      <c r="H284" s="38" t="s">
        <v>311</v>
      </c>
      <c r="I284" s="76" t="s">
        <v>310</v>
      </c>
    </row>
    <row r="285" spans="1:10" ht="19.5" customHeight="1">
      <c r="A285" s="58" t="s">
        <v>111</v>
      </c>
      <c r="B285" s="79"/>
      <c r="C285" s="82" t="s">
        <v>296</v>
      </c>
      <c r="E285" s="38" t="s">
        <v>309</v>
      </c>
      <c r="F285" s="77" t="s">
        <v>308</v>
      </c>
      <c r="G285" s="38" t="s">
        <v>307</v>
      </c>
      <c r="H285" s="38" t="s">
        <v>281</v>
      </c>
      <c r="I285" s="76" t="s">
        <v>303</v>
      </c>
    </row>
    <row r="286" spans="1:10" ht="19.5" customHeight="1">
      <c r="A286" s="58" t="s">
        <v>111</v>
      </c>
      <c r="B286" s="79"/>
      <c r="C286" s="82" t="s">
        <v>111</v>
      </c>
      <c r="E286" s="38" t="s">
        <v>306</v>
      </c>
      <c r="F286" s="77" t="s">
        <v>283</v>
      </c>
      <c r="G286" s="38" t="s">
        <v>305</v>
      </c>
      <c r="H286" s="38" t="s">
        <v>304</v>
      </c>
      <c r="I286" s="76" t="s">
        <v>303</v>
      </c>
    </row>
    <row r="287" spans="1:10" ht="19.5" customHeight="1" thickBot="1">
      <c r="A287" s="87" t="s">
        <v>111</v>
      </c>
      <c r="B287" s="89"/>
      <c r="C287" s="88" t="s">
        <v>111</v>
      </c>
      <c r="D287" s="87"/>
      <c r="E287" s="84" t="s">
        <v>302</v>
      </c>
      <c r="F287" s="85" t="s">
        <v>301</v>
      </c>
      <c r="G287" s="84" t="s">
        <v>300</v>
      </c>
      <c r="H287" s="84" t="s">
        <v>299</v>
      </c>
      <c r="I287" s="83" t="s">
        <v>298</v>
      </c>
    </row>
    <row r="288" spans="1:10" ht="19.5" customHeight="1">
      <c r="A288" s="58" t="s">
        <v>297</v>
      </c>
      <c r="B288" s="79"/>
      <c r="C288" s="82" t="s">
        <v>296</v>
      </c>
      <c r="E288" s="38" t="s">
        <v>295</v>
      </c>
      <c r="F288" s="77" t="s">
        <v>294</v>
      </c>
      <c r="G288" s="38" t="s">
        <v>293</v>
      </c>
      <c r="H288" s="38" t="s">
        <v>292</v>
      </c>
      <c r="I288" s="76" t="s">
        <v>288</v>
      </c>
    </row>
    <row r="289" spans="1:9" ht="19.5" customHeight="1">
      <c r="A289" s="58" t="s">
        <v>111</v>
      </c>
      <c r="B289" s="79"/>
      <c r="C289" s="82" t="s">
        <v>111</v>
      </c>
      <c r="E289" s="38" t="s">
        <v>291</v>
      </c>
      <c r="F289" s="77" t="s">
        <v>290</v>
      </c>
      <c r="G289" s="38" t="s">
        <v>289</v>
      </c>
      <c r="H289" s="38" t="s">
        <v>216</v>
      </c>
      <c r="I289" s="76" t="s">
        <v>288</v>
      </c>
    </row>
    <row r="290" spans="1:9" ht="19.5" customHeight="1">
      <c r="A290" s="58" t="s">
        <v>111</v>
      </c>
      <c r="B290" s="79"/>
      <c r="C290" s="82" t="s">
        <v>111</v>
      </c>
      <c r="E290" s="38" t="s">
        <v>287</v>
      </c>
      <c r="F290" s="77" t="s">
        <v>286</v>
      </c>
      <c r="G290" s="38" t="s">
        <v>285</v>
      </c>
      <c r="H290" s="38" t="s">
        <v>216</v>
      </c>
      <c r="I290" s="76" t="s">
        <v>280</v>
      </c>
    </row>
    <row r="291" spans="1:9" ht="19.5" customHeight="1">
      <c r="A291" s="58" t="s">
        <v>111</v>
      </c>
      <c r="B291" s="79"/>
      <c r="C291" s="82" t="s">
        <v>111</v>
      </c>
      <c r="E291" s="38" t="s">
        <v>284</v>
      </c>
      <c r="F291" s="77" t="s">
        <v>283</v>
      </c>
      <c r="G291" s="38" t="s">
        <v>282</v>
      </c>
      <c r="H291" s="38" t="s">
        <v>281</v>
      </c>
      <c r="I291" s="76" t="s">
        <v>280</v>
      </c>
    </row>
    <row r="292" spans="1:9" ht="19.5" customHeight="1">
      <c r="A292" s="58" t="s">
        <v>111</v>
      </c>
      <c r="B292" s="79"/>
      <c r="C292" s="82" t="s">
        <v>111</v>
      </c>
      <c r="E292" s="38" t="s">
        <v>279</v>
      </c>
      <c r="F292" s="77" t="s">
        <v>278</v>
      </c>
      <c r="G292" s="38" t="s">
        <v>277</v>
      </c>
      <c r="H292" s="38" t="s">
        <v>276</v>
      </c>
      <c r="I292" s="76" t="s">
        <v>275</v>
      </c>
    </row>
    <row r="293" spans="1:9" ht="19.5" customHeight="1">
      <c r="A293" s="58" t="s">
        <v>111</v>
      </c>
      <c r="B293" s="79"/>
      <c r="C293" s="82" t="s">
        <v>111</v>
      </c>
      <c r="E293" s="38" t="s">
        <v>274</v>
      </c>
      <c r="F293" s="77" t="s">
        <v>273</v>
      </c>
      <c r="G293" s="38" t="s">
        <v>272</v>
      </c>
      <c r="H293" s="38" t="s">
        <v>272</v>
      </c>
      <c r="I293" s="76" t="s">
        <v>271</v>
      </c>
    </row>
    <row r="294" spans="1:9" ht="19.5" customHeight="1">
      <c r="A294" s="58" t="s">
        <v>111</v>
      </c>
      <c r="B294" s="79"/>
      <c r="C294" s="82" t="s">
        <v>111</v>
      </c>
      <c r="E294" s="38" t="s">
        <v>270</v>
      </c>
      <c r="F294" s="77" t="s">
        <v>269</v>
      </c>
      <c r="G294" s="38" t="s">
        <v>268</v>
      </c>
      <c r="H294" s="38" t="s">
        <v>267</v>
      </c>
      <c r="I294" s="76" t="s">
        <v>266</v>
      </c>
    </row>
    <row r="295" spans="1:9" ht="19.5" customHeight="1">
      <c r="A295" s="58" t="s">
        <v>111</v>
      </c>
      <c r="B295" s="79"/>
      <c r="C295" s="82" t="s">
        <v>111</v>
      </c>
      <c r="E295" s="38" t="s">
        <v>265</v>
      </c>
      <c r="F295" s="77" t="s">
        <v>264</v>
      </c>
      <c r="G295" s="38" t="s">
        <v>263</v>
      </c>
      <c r="H295" s="38" t="s">
        <v>262</v>
      </c>
      <c r="I295" s="76" t="s">
        <v>261</v>
      </c>
    </row>
    <row r="296" spans="1:9" ht="19.5" customHeight="1">
      <c r="A296" s="58" t="s">
        <v>111</v>
      </c>
      <c r="B296" s="79"/>
      <c r="C296" s="82" t="s">
        <v>111</v>
      </c>
      <c r="E296" s="90" t="s">
        <v>260</v>
      </c>
      <c r="F296" s="77"/>
      <c r="G296" s="38" t="s">
        <v>259</v>
      </c>
      <c r="H296" s="38" t="s">
        <v>258</v>
      </c>
      <c r="I296" s="76" t="s">
        <v>257</v>
      </c>
    </row>
    <row r="297" spans="1:9" ht="19.5" customHeight="1">
      <c r="A297" s="58" t="s">
        <v>111</v>
      </c>
      <c r="B297" s="79"/>
      <c r="C297" s="82" t="s">
        <v>111</v>
      </c>
      <c r="E297" s="38" t="s">
        <v>241</v>
      </c>
      <c r="F297" s="77" t="s">
        <v>256</v>
      </c>
      <c r="G297" s="38" t="s">
        <v>255</v>
      </c>
      <c r="H297" s="38" t="s">
        <v>1368</v>
      </c>
      <c r="I297" s="76" t="s">
        <v>242</v>
      </c>
    </row>
    <row r="298" spans="1:9" ht="19.5" customHeight="1">
      <c r="A298" s="58" t="s">
        <v>111</v>
      </c>
      <c r="B298" s="79"/>
      <c r="C298" s="82" t="s">
        <v>111</v>
      </c>
      <c r="E298" s="38" t="s">
        <v>254</v>
      </c>
      <c r="F298" s="77" t="s">
        <v>253</v>
      </c>
      <c r="G298" s="38" t="s">
        <v>252</v>
      </c>
      <c r="H298" s="38" t="s">
        <v>216</v>
      </c>
      <c r="I298" s="76" t="s">
        <v>242</v>
      </c>
    </row>
    <row r="299" spans="1:9" ht="19.5" customHeight="1">
      <c r="A299" s="58" t="s">
        <v>111</v>
      </c>
      <c r="B299" s="79"/>
      <c r="C299" s="82" t="s">
        <v>111</v>
      </c>
      <c r="E299" s="38" t="s">
        <v>251</v>
      </c>
      <c r="F299" s="77" t="s">
        <v>250</v>
      </c>
      <c r="G299" s="38" t="s">
        <v>236</v>
      </c>
      <c r="H299" s="38" t="s">
        <v>235</v>
      </c>
      <c r="I299" s="76" t="s">
        <v>242</v>
      </c>
    </row>
    <row r="300" spans="1:9" ht="19.5" customHeight="1">
      <c r="A300" s="58" t="s">
        <v>111</v>
      </c>
      <c r="B300" s="79"/>
      <c r="C300" s="82" t="s">
        <v>111</v>
      </c>
      <c r="E300" s="38" t="s">
        <v>249</v>
      </c>
      <c r="F300" s="77" t="s">
        <v>248</v>
      </c>
      <c r="G300" s="38" t="s">
        <v>247</v>
      </c>
      <c r="H300" s="38" t="s">
        <v>246</v>
      </c>
      <c r="I300" s="76" t="s">
        <v>242</v>
      </c>
    </row>
    <row r="301" spans="1:9" ht="19.5" customHeight="1">
      <c r="A301" s="58" t="s">
        <v>111</v>
      </c>
      <c r="B301" s="79"/>
      <c r="C301" s="82" t="s">
        <v>111</v>
      </c>
      <c r="E301" s="38" t="s">
        <v>238</v>
      </c>
      <c r="F301" s="77" t="s">
        <v>245</v>
      </c>
      <c r="G301" s="38" t="s">
        <v>244</v>
      </c>
      <c r="H301" s="38" t="s">
        <v>243</v>
      </c>
      <c r="I301" s="76" t="s">
        <v>242</v>
      </c>
    </row>
    <row r="302" spans="1:9" ht="19.5" customHeight="1">
      <c r="A302" s="58" t="s">
        <v>111</v>
      </c>
      <c r="B302" s="79"/>
      <c r="C302" s="82" t="s">
        <v>111</v>
      </c>
      <c r="E302" s="38" t="s">
        <v>241</v>
      </c>
      <c r="F302" s="77" t="s">
        <v>240</v>
      </c>
      <c r="G302" s="38" t="s">
        <v>239</v>
      </c>
      <c r="H302" s="38" t="s">
        <v>216</v>
      </c>
      <c r="I302" s="76" t="s">
        <v>234</v>
      </c>
    </row>
    <row r="303" spans="1:9" s="19" customFormat="1" ht="19.5" customHeight="1">
      <c r="A303" s="20" t="s">
        <v>111</v>
      </c>
      <c r="B303" s="81"/>
      <c r="C303" s="78" t="s">
        <v>111</v>
      </c>
      <c r="D303" s="20"/>
      <c r="E303" s="19" t="s">
        <v>238</v>
      </c>
      <c r="F303" s="80" t="s">
        <v>237</v>
      </c>
      <c r="G303" s="19" t="s">
        <v>236</v>
      </c>
      <c r="H303" s="19" t="s">
        <v>235</v>
      </c>
      <c r="I303" s="76" t="s">
        <v>234</v>
      </c>
    </row>
    <row r="304" spans="1:9" ht="19.5" customHeight="1">
      <c r="A304" s="58" t="s">
        <v>111</v>
      </c>
      <c r="B304" s="79"/>
      <c r="C304" s="82" t="s">
        <v>111</v>
      </c>
      <c r="E304" s="38" t="s">
        <v>233</v>
      </c>
      <c r="F304" s="77" t="s">
        <v>232</v>
      </c>
      <c r="G304" s="38" t="s">
        <v>231</v>
      </c>
      <c r="H304" s="38" t="s">
        <v>216</v>
      </c>
      <c r="I304" s="76" t="s">
        <v>230</v>
      </c>
    </row>
    <row r="305" spans="1:9" ht="19.5" customHeight="1">
      <c r="A305" s="58" t="s">
        <v>111</v>
      </c>
      <c r="B305" s="79"/>
      <c r="C305" s="82" t="s">
        <v>111</v>
      </c>
      <c r="E305" s="38" t="s">
        <v>229</v>
      </c>
      <c r="F305" s="77" t="s">
        <v>228</v>
      </c>
      <c r="G305" s="38" t="s">
        <v>227</v>
      </c>
      <c r="H305" s="38" t="s">
        <v>226</v>
      </c>
      <c r="I305" s="76" t="s">
        <v>225</v>
      </c>
    </row>
    <row r="306" spans="1:9" ht="19.5" customHeight="1">
      <c r="A306" s="58" t="s">
        <v>111</v>
      </c>
      <c r="B306" s="79"/>
      <c r="C306" s="82" t="s">
        <v>111</v>
      </c>
      <c r="E306" s="38" t="s">
        <v>224</v>
      </c>
      <c r="F306" s="77" t="s">
        <v>223</v>
      </c>
      <c r="G306" s="38" t="s">
        <v>222</v>
      </c>
      <c r="H306" s="38" t="s">
        <v>221</v>
      </c>
      <c r="I306" s="76" t="s">
        <v>220</v>
      </c>
    </row>
    <row r="307" spans="1:9" ht="19.5" customHeight="1">
      <c r="A307" s="58" t="s">
        <v>111</v>
      </c>
      <c r="B307" s="79"/>
      <c r="C307" s="82" t="s">
        <v>111</v>
      </c>
      <c r="E307" s="38" t="s">
        <v>219</v>
      </c>
      <c r="F307" s="77" t="s">
        <v>218</v>
      </c>
      <c r="G307" s="38" t="s">
        <v>217</v>
      </c>
      <c r="H307" s="38" t="s">
        <v>216</v>
      </c>
      <c r="I307" s="76" t="s">
        <v>215</v>
      </c>
    </row>
    <row r="308" spans="1:9" ht="19.5" customHeight="1">
      <c r="A308" s="58" t="s">
        <v>111</v>
      </c>
      <c r="B308" s="79"/>
      <c r="C308" s="82" t="s">
        <v>111</v>
      </c>
      <c r="E308" s="38" t="s">
        <v>214</v>
      </c>
      <c r="F308" s="77" t="s">
        <v>213</v>
      </c>
      <c r="G308" s="38" t="s">
        <v>212</v>
      </c>
      <c r="H308" s="38" t="s">
        <v>211</v>
      </c>
      <c r="I308" s="76" t="s">
        <v>210</v>
      </c>
    </row>
    <row r="309" spans="1:9" ht="19.5" customHeight="1">
      <c r="A309" s="58" t="s">
        <v>111</v>
      </c>
      <c r="B309" s="79"/>
      <c r="C309" s="82" t="s">
        <v>111</v>
      </c>
      <c r="E309" s="38" t="s">
        <v>209</v>
      </c>
      <c r="F309" s="77" t="s">
        <v>208</v>
      </c>
      <c r="G309" s="38" t="s">
        <v>207</v>
      </c>
      <c r="H309" s="38" t="s">
        <v>206</v>
      </c>
      <c r="I309" s="76" t="s">
        <v>205</v>
      </c>
    </row>
    <row r="310" spans="1:9" ht="19.5" customHeight="1">
      <c r="A310" s="58" t="s">
        <v>111</v>
      </c>
      <c r="B310" s="79"/>
      <c r="C310" s="82" t="s">
        <v>111</v>
      </c>
      <c r="E310" s="38" t="s">
        <v>204</v>
      </c>
      <c r="F310" s="77"/>
      <c r="G310" s="38" t="s">
        <v>203</v>
      </c>
      <c r="H310" s="38" t="s">
        <v>202</v>
      </c>
      <c r="I310" s="76" t="s">
        <v>201</v>
      </c>
    </row>
    <row r="311" spans="1:9" ht="19.5" customHeight="1">
      <c r="A311" s="58" t="s">
        <v>111</v>
      </c>
      <c r="B311" s="79"/>
      <c r="C311" s="82" t="s">
        <v>111</v>
      </c>
      <c r="E311" s="38" t="s">
        <v>200</v>
      </c>
      <c r="F311" s="77" t="s">
        <v>199</v>
      </c>
      <c r="G311" s="38" t="s">
        <v>198</v>
      </c>
      <c r="H311" s="38" t="s">
        <v>197</v>
      </c>
      <c r="I311" s="76" t="s">
        <v>196</v>
      </c>
    </row>
    <row r="312" spans="1:9" ht="19.5" customHeight="1">
      <c r="A312" s="58" t="s">
        <v>111</v>
      </c>
      <c r="B312" s="79"/>
      <c r="C312" s="82" t="s">
        <v>111</v>
      </c>
      <c r="E312" s="38" t="s">
        <v>195</v>
      </c>
      <c r="F312" s="77" t="s">
        <v>194</v>
      </c>
      <c r="G312" s="38" t="s">
        <v>193</v>
      </c>
      <c r="H312" s="38" t="s">
        <v>192</v>
      </c>
      <c r="I312" s="76" t="s">
        <v>189</v>
      </c>
    </row>
    <row r="313" spans="1:9" ht="19.5" customHeight="1">
      <c r="A313" s="58" t="s">
        <v>111</v>
      </c>
      <c r="B313" s="79"/>
      <c r="C313" s="82" t="s">
        <v>111</v>
      </c>
      <c r="E313" s="38" t="s">
        <v>191</v>
      </c>
      <c r="F313" s="77"/>
      <c r="G313" s="38" t="s">
        <v>186</v>
      </c>
      <c r="H313" s="38" t="s">
        <v>190</v>
      </c>
      <c r="I313" s="76" t="s">
        <v>189</v>
      </c>
    </row>
    <row r="314" spans="1:9" ht="19.5" customHeight="1">
      <c r="A314" s="58" t="s">
        <v>111</v>
      </c>
      <c r="B314" s="79"/>
      <c r="C314" s="82" t="s">
        <v>111</v>
      </c>
      <c r="E314" s="38" t="s">
        <v>188</v>
      </c>
      <c r="F314" s="77" t="s">
        <v>187</v>
      </c>
      <c r="G314" s="38" t="s">
        <v>186</v>
      </c>
      <c r="H314" s="38" t="s">
        <v>185</v>
      </c>
      <c r="I314" s="76" t="s">
        <v>184</v>
      </c>
    </row>
    <row r="315" spans="1:9" ht="19.5" customHeight="1">
      <c r="A315" s="58" t="s">
        <v>145</v>
      </c>
      <c r="B315" s="79"/>
      <c r="C315" s="82" t="s">
        <v>144</v>
      </c>
      <c r="E315" s="38" t="s">
        <v>183</v>
      </c>
      <c r="F315" s="77" t="s">
        <v>110</v>
      </c>
      <c r="G315" s="38" t="s">
        <v>109</v>
      </c>
      <c r="H315" s="38" t="s">
        <v>104</v>
      </c>
      <c r="I315" s="76" t="s">
        <v>182</v>
      </c>
    </row>
    <row r="316" spans="1:9" ht="19.5" customHeight="1">
      <c r="A316" s="58" t="s">
        <v>111</v>
      </c>
      <c r="B316" s="79"/>
      <c r="C316" s="82" t="s">
        <v>111</v>
      </c>
      <c r="E316" s="19" t="s">
        <v>181</v>
      </c>
      <c r="F316" s="77" t="s">
        <v>179</v>
      </c>
      <c r="G316" s="38" t="s">
        <v>178</v>
      </c>
      <c r="H316" s="38" t="s">
        <v>177</v>
      </c>
      <c r="I316" s="76" t="s">
        <v>149</v>
      </c>
    </row>
    <row r="317" spans="1:9" ht="19.5" customHeight="1">
      <c r="A317" s="58" t="s">
        <v>111</v>
      </c>
      <c r="B317" s="79"/>
      <c r="C317" s="82" t="s">
        <v>111</v>
      </c>
      <c r="E317" s="19" t="s">
        <v>180</v>
      </c>
      <c r="F317" s="77" t="s">
        <v>179</v>
      </c>
      <c r="G317" s="38" t="s">
        <v>178</v>
      </c>
      <c r="H317" s="38" t="s">
        <v>177</v>
      </c>
      <c r="I317" s="76" t="s">
        <v>149</v>
      </c>
    </row>
    <row r="318" spans="1:9" ht="19.5" customHeight="1">
      <c r="A318" s="58" t="s">
        <v>111</v>
      </c>
      <c r="B318" s="79"/>
      <c r="C318" s="82" t="s">
        <v>111</v>
      </c>
      <c r="E318" s="19" t="s">
        <v>176</v>
      </c>
      <c r="F318" s="77" t="s">
        <v>174</v>
      </c>
      <c r="G318" s="38" t="s">
        <v>173</v>
      </c>
      <c r="H318" s="38" t="s">
        <v>172</v>
      </c>
      <c r="I318" s="76" t="s">
        <v>149</v>
      </c>
    </row>
    <row r="319" spans="1:9" ht="19.5" customHeight="1">
      <c r="A319" s="58" t="s">
        <v>111</v>
      </c>
      <c r="B319" s="79"/>
      <c r="C319" s="82" t="s">
        <v>111</v>
      </c>
      <c r="E319" s="19" t="s">
        <v>175</v>
      </c>
      <c r="F319" s="77" t="s">
        <v>174</v>
      </c>
      <c r="G319" s="38" t="s">
        <v>173</v>
      </c>
      <c r="H319" s="38" t="s">
        <v>172</v>
      </c>
      <c r="I319" s="76" t="s">
        <v>149</v>
      </c>
    </row>
    <row r="320" spans="1:9" ht="19.5" customHeight="1">
      <c r="A320" s="58" t="s">
        <v>111</v>
      </c>
      <c r="B320" s="79"/>
      <c r="C320" s="82" t="s">
        <v>111</v>
      </c>
      <c r="E320" s="19" t="s">
        <v>171</v>
      </c>
      <c r="F320" s="77" t="s">
        <v>170</v>
      </c>
      <c r="G320" s="38" t="s">
        <v>169</v>
      </c>
      <c r="H320" s="38" t="s">
        <v>168</v>
      </c>
      <c r="I320" s="76" t="s">
        <v>149</v>
      </c>
    </row>
    <row r="321" spans="1:9" ht="19.5" customHeight="1">
      <c r="A321" s="58" t="s">
        <v>111</v>
      </c>
      <c r="B321" s="79"/>
      <c r="C321" s="82" t="s">
        <v>111</v>
      </c>
      <c r="E321" s="19" t="s">
        <v>167</v>
      </c>
      <c r="F321" s="77" t="s">
        <v>166</v>
      </c>
      <c r="G321" s="38" t="s">
        <v>165</v>
      </c>
      <c r="H321" s="38" t="s">
        <v>95</v>
      </c>
      <c r="I321" s="76" t="s">
        <v>149</v>
      </c>
    </row>
    <row r="322" spans="1:9" ht="19.5" customHeight="1">
      <c r="A322" s="58" t="s">
        <v>111</v>
      </c>
      <c r="B322" s="79"/>
      <c r="C322" s="82" t="s">
        <v>111</v>
      </c>
      <c r="E322" s="19" t="s">
        <v>164</v>
      </c>
      <c r="F322" s="77" t="s">
        <v>163</v>
      </c>
      <c r="G322" s="38" t="s">
        <v>113</v>
      </c>
      <c r="H322" s="38" t="s">
        <v>95</v>
      </c>
      <c r="I322" s="76" t="s">
        <v>149</v>
      </c>
    </row>
    <row r="323" spans="1:9" ht="19.5" customHeight="1">
      <c r="A323" s="58" t="s">
        <v>111</v>
      </c>
      <c r="B323" s="79"/>
      <c r="C323" s="82" t="s">
        <v>111</v>
      </c>
      <c r="E323" s="19" t="s">
        <v>162</v>
      </c>
      <c r="F323" s="77" t="s">
        <v>161</v>
      </c>
      <c r="G323" s="38" t="s">
        <v>156</v>
      </c>
      <c r="H323" s="38" t="s">
        <v>160</v>
      </c>
      <c r="I323" s="76" t="s">
        <v>149</v>
      </c>
    </row>
    <row r="324" spans="1:9" ht="19.5" customHeight="1">
      <c r="A324" s="58" t="s">
        <v>111</v>
      </c>
      <c r="B324" s="79"/>
      <c r="C324" s="82" t="s">
        <v>111</v>
      </c>
      <c r="E324" s="19" t="s">
        <v>159</v>
      </c>
      <c r="F324" s="77" t="s">
        <v>157</v>
      </c>
      <c r="G324" s="38" t="s">
        <v>156</v>
      </c>
      <c r="H324" s="38" t="s">
        <v>116</v>
      </c>
      <c r="I324" s="76" t="s">
        <v>149</v>
      </c>
    </row>
    <row r="325" spans="1:9" ht="19.5" customHeight="1">
      <c r="A325" s="58" t="s">
        <v>111</v>
      </c>
      <c r="B325" s="79"/>
      <c r="C325" s="82" t="s">
        <v>111</v>
      </c>
      <c r="E325" s="19" t="s">
        <v>158</v>
      </c>
      <c r="F325" s="77" t="s">
        <v>157</v>
      </c>
      <c r="G325" s="38" t="s">
        <v>156</v>
      </c>
      <c r="H325" s="38" t="s">
        <v>116</v>
      </c>
      <c r="I325" s="76" t="s">
        <v>149</v>
      </c>
    </row>
    <row r="326" spans="1:9" ht="19.5" customHeight="1">
      <c r="A326" s="58" t="s">
        <v>111</v>
      </c>
      <c r="B326" s="79"/>
      <c r="C326" s="82" t="s">
        <v>111</v>
      </c>
      <c r="E326" s="19" t="s">
        <v>155</v>
      </c>
      <c r="F326" s="77" t="s">
        <v>154</v>
      </c>
      <c r="G326" s="38" t="s">
        <v>151</v>
      </c>
      <c r="H326" s="38" t="s">
        <v>150</v>
      </c>
      <c r="I326" s="76" t="s">
        <v>149</v>
      </c>
    </row>
    <row r="327" spans="1:9" ht="19.5" customHeight="1">
      <c r="A327" s="58" t="s">
        <v>111</v>
      </c>
      <c r="B327" s="79"/>
      <c r="C327" s="82" t="s">
        <v>111</v>
      </c>
      <c r="E327" s="19" t="s">
        <v>153</v>
      </c>
      <c r="F327" s="77" t="s">
        <v>152</v>
      </c>
      <c r="G327" s="38" t="s">
        <v>151</v>
      </c>
      <c r="H327" s="38" t="s">
        <v>150</v>
      </c>
      <c r="I327" s="76" t="s">
        <v>149</v>
      </c>
    </row>
    <row r="328" spans="1:9" ht="19.5" customHeight="1" thickBot="1">
      <c r="A328" s="87" t="s">
        <v>111</v>
      </c>
      <c r="B328" s="89"/>
      <c r="C328" s="88" t="s">
        <v>111</v>
      </c>
      <c r="D328" s="87"/>
      <c r="E328" s="86" t="s">
        <v>148</v>
      </c>
      <c r="F328" s="85" t="s">
        <v>147</v>
      </c>
      <c r="G328" s="84" t="s">
        <v>146</v>
      </c>
      <c r="H328" s="84" t="s">
        <v>95</v>
      </c>
      <c r="I328" s="83" t="s">
        <v>138</v>
      </c>
    </row>
    <row r="329" spans="1:9" ht="19.5" customHeight="1">
      <c r="A329" s="58" t="s">
        <v>145</v>
      </c>
      <c r="B329" s="79"/>
      <c r="C329" s="82" t="s">
        <v>144</v>
      </c>
      <c r="E329" s="19" t="s">
        <v>143</v>
      </c>
      <c r="F329" s="77" t="s">
        <v>142</v>
      </c>
      <c r="G329" s="38" t="s">
        <v>139</v>
      </c>
      <c r="H329" s="38" t="s">
        <v>95</v>
      </c>
      <c r="I329" s="76" t="s">
        <v>138</v>
      </c>
    </row>
    <row r="330" spans="1:9" ht="19.5" customHeight="1">
      <c r="A330" s="58" t="s">
        <v>111</v>
      </c>
      <c r="B330" s="79"/>
      <c r="C330" s="82" t="s">
        <v>111</v>
      </c>
      <c r="E330" s="19" t="s">
        <v>141</v>
      </c>
      <c r="F330" s="77" t="s">
        <v>140</v>
      </c>
      <c r="G330" s="38" t="s">
        <v>139</v>
      </c>
      <c r="H330" s="38" t="s">
        <v>95</v>
      </c>
      <c r="I330" s="76" t="s">
        <v>138</v>
      </c>
    </row>
    <row r="331" spans="1:9" ht="19.5" customHeight="1">
      <c r="A331" s="58" t="s">
        <v>111</v>
      </c>
      <c r="B331" s="79"/>
      <c r="C331" s="82" t="s">
        <v>111</v>
      </c>
      <c r="E331" s="19" t="s">
        <v>137</v>
      </c>
      <c r="F331" s="77" t="s">
        <v>136</v>
      </c>
      <c r="G331" s="38" t="s">
        <v>113</v>
      </c>
      <c r="H331" s="38" t="s">
        <v>116</v>
      </c>
      <c r="I331" s="76" t="s">
        <v>132</v>
      </c>
    </row>
    <row r="332" spans="1:9" ht="19.5" customHeight="1">
      <c r="A332" s="58" t="s">
        <v>111</v>
      </c>
      <c r="B332" s="79"/>
      <c r="C332" s="82" t="s">
        <v>111</v>
      </c>
      <c r="E332" s="19" t="s">
        <v>135</v>
      </c>
      <c r="F332" s="77" t="s">
        <v>134</v>
      </c>
      <c r="G332" s="38" t="s">
        <v>133</v>
      </c>
      <c r="H332" s="38" t="s">
        <v>95</v>
      </c>
      <c r="I332" s="76" t="s">
        <v>132</v>
      </c>
    </row>
    <row r="333" spans="1:9" ht="19.5" customHeight="1">
      <c r="A333" s="58" t="s">
        <v>111</v>
      </c>
      <c r="B333" s="79"/>
      <c r="C333" s="82" t="s">
        <v>111</v>
      </c>
      <c r="E333" s="19" t="s">
        <v>131</v>
      </c>
      <c r="F333" s="77" t="s">
        <v>130</v>
      </c>
      <c r="G333" s="38" t="s">
        <v>129</v>
      </c>
      <c r="H333" s="38" t="s">
        <v>128</v>
      </c>
      <c r="I333" s="76" t="s">
        <v>127</v>
      </c>
    </row>
    <row r="334" spans="1:9" ht="19.5" customHeight="1">
      <c r="A334" s="58" t="s">
        <v>75</v>
      </c>
      <c r="B334" s="79"/>
      <c r="C334" s="82" t="s">
        <v>75</v>
      </c>
      <c r="E334" s="19" t="s">
        <v>126</v>
      </c>
      <c r="F334" s="77" t="s">
        <v>125</v>
      </c>
      <c r="G334" s="38" t="s">
        <v>122</v>
      </c>
      <c r="H334" s="38" t="s">
        <v>116</v>
      </c>
      <c r="I334" s="76" t="s">
        <v>112</v>
      </c>
    </row>
    <row r="335" spans="1:9" ht="19.5" customHeight="1">
      <c r="A335" s="58" t="s">
        <v>75</v>
      </c>
      <c r="B335" s="79"/>
      <c r="C335" s="82" t="s">
        <v>75</v>
      </c>
      <c r="E335" s="19" t="s">
        <v>124</v>
      </c>
      <c r="F335" s="77" t="s">
        <v>123</v>
      </c>
      <c r="G335" s="38" t="s">
        <v>122</v>
      </c>
      <c r="H335" s="38" t="s">
        <v>116</v>
      </c>
      <c r="I335" s="76" t="s">
        <v>112</v>
      </c>
    </row>
    <row r="336" spans="1:9" ht="19.5" customHeight="1">
      <c r="A336" s="58" t="s">
        <v>75</v>
      </c>
      <c r="B336" s="79"/>
      <c r="C336" s="82" t="s">
        <v>75</v>
      </c>
      <c r="E336" s="19" t="s">
        <v>121</v>
      </c>
      <c r="F336" s="77" t="s">
        <v>120</v>
      </c>
      <c r="G336" s="38" t="s">
        <v>117</v>
      </c>
      <c r="H336" s="38" t="s">
        <v>95</v>
      </c>
      <c r="I336" s="76" t="s">
        <v>112</v>
      </c>
    </row>
    <row r="337" spans="1:9" ht="19.5" customHeight="1">
      <c r="A337" s="58" t="s">
        <v>75</v>
      </c>
      <c r="B337" s="79"/>
      <c r="C337" s="82" t="s">
        <v>75</v>
      </c>
      <c r="E337" s="19" t="s">
        <v>119</v>
      </c>
      <c r="F337" s="77" t="s">
        <v>118</v>
      </c>
      <c r="G337" s="38" t="s">
        <v>117</v>
      </c>
      <c r="H337" s="38" t="s">
        <v>116</v>
      </c>
      <c r="I337" s="76" t="s">
        <v>112</v>
      </c>
    </row>
    <row r="338" spans="1:9" ht="19.5" customHeight="1">
      <c r="A338" s="58" t="s">
        <v>75</v>
      </c>
      <c r="B338" s="79"/>
      <c r="C338" s="82" t="s">
        <v>75</v>
      </c>
      <c r="E338" s="19" t="s">
        <v>115</v>
      </c>
      <c r="F338" s="77" t="s">
        <v>114</v>
      </c>
      <c r="G338" s="38" t="s">
        <v>113</v>
      </c>
      <c r="H338" s="38" t="s">
        <v>95</v>
      </c>
      <c r="I338" s="76" t="s">
        <v>112</v>
      </c>
    </row>
    <row r="339" spans="1:9" ht="19.5" customHeight="1">
      <c r="A339" s="58" t="s">
        <v>111</v>
      </c>
      <c r="B339" s="79"/>
      <c r="C339" s="82" t="s">
        <v>111</v>
      </c>
      <c r="E339" s="19" t="s">
        <v>1369</v>
      </c>
      <c r="F339" s="77" t="s">
        <v>110</v>
      </c>
      <c r="G339" s="38" t="s">
        <v>109</v>
      </c>
      <c r="H339" s="38" t="s">
        <v>104</v>
      </c>
      <c r="I339" s="76" t="s">
        <v>108</v>
      </c>
    </row>
    <row r="340" spans="1:9" ht="19.5" customHeight="1">
      <c r="A340" s="58" t="s">
        <v>111</v>
      </c>
      <c r="B340" s="79"/>
      <c r="C340" s="82" t="s">
        <v>111</v>
      </c>
      <c r="E340" s="19" t="s">
        <v>1370</v>
      </c>
      <c r="F340" s="77" t="s">
        <v>110</v>
      </c>
      <c r="G340" s="38" t="s">
        <v>109</v>
      </c>
      <c r="H340" s="38" t="s">
        <v>104</v>
      </c>
      <c r="I340" s="76" t="s">
        <v>108</v>
      </c>
    </row>
    <row r="341" spans="1:9" ht="19.5" customHeight="1">
      <c r="A341" s="58" t="s">
        <v>111</v>
      </c>
      <c r="B341" s="79"/>
      <c r="C341" s="82" t="s">
        <v>111</v>
      </c>
      <c r="E341" s="19" t="s">
        <v>1371</v>
      </c>
      <c r="F341" s="77" t="s">
        <v>110</v>
      </c>
      <c r="G341" s="38" t="s">
        <v>109</v>
      </c>
      <c r="H341" s="38" t="s">
        <v>104</v>
      </c>
      <c r="I341" s="76" t="s">
        <v>108</v>
      </c>
    </row>
    <row r="342" spans="1:9" ht="19.5" customHeight="1">
      <c r="A342" s="58" t="s">
        <v>75</v>
      </c>
      <c r="B342" s="79"/>
      <c r="C342" s="82" t="s">
        <v>75</v>
      </c>
      <c r="E342" s="19" t="s">
        <v>107</v>
      </c>
      <c r="F342" s="77" t="s">
        <v>106</v>
      </c>
      <c r="G342" s="38" t="s">
        <v>105</v>
      </c>
      <c r="H342" s="38" t="s">
        <v>104</v>
      </c>
      <c r="I342" s="76" t="s">
        <v>103</v>
      </c>
    </row>
    <row r="343" spans="1:9" ht="19.5" customHeight="1">
      <c r="A343" s="20" t="s">
        <v>75</v>
      </c>
      <c r="B343" s="81"/>
      <c r="C343" s="78" t="s">
        <v>75</v>
      </c>
      <c r="D343" s="20"/>
      <c r="E343" s="19" t="s">
        <v>102</v>
      </c>
      <c r="F343" s="80" t="s">
        <v>101</v>
      </c>
      <c r="G343" s="19" t="s">
        <v>100</v>
      </c>
      <c r="H343" s="19" t="s">
        <v>95</v>
      </c>
      <c r="I343" s="76" t="s">
        <v>99</v>
      </c>
    </row>
    <row r="344" spans="1:9" ht="19.5" customHeight="1">
      <c r="A344" s="58" t="s">
        <v>75</v>
      </c>
      <c r="B344" s="79"/>
      <c r="C344" s="78" t="s">
        <v>75</v>
      </c>
      <c r="D344" s="20"/>
      <c r="E344" s="19" t="s">
        <v>98</v>
      </c>
      <c r="F344" s="77" t="s">
        <v>97</v>
      </c>
      <c r="G344" s="38" t="s">
        <v>96</v>
      </c>
      <c r="H344" s="38" t="s">
        <v>95</v>
      </c>
      <c r="I344" s="76" t="s">
        <v>94</v>
      </c>
    </row>
    <row r="345" spans="1:9" ht="19.5" customHeight="1">
      <c r="A345" s="64" t="s">
        <v>75</v>
      </c>
      <c r="B345" s="75"/>
      <c r="C345" s="74" t="s">
        <v>75</v>
      </c>
      <c r="D345" s="73"/>
      <c r="E345" s="60" t="s">
        <v>93</v>
      </c>
      <c r="F345" s="63" t="s">
        <v>92</v>
      </c>
      <c r="G345" s="62" t="s">
        <v>72</v>
      </c>
      <c r="H345" s="62" t="s">
        <v>71</v>
      </c>
      <c r="I345" s="72" t="s">
        <v>70</v>
      </c>
    </row>
    <row r="346" spans="1:9" ht="19.5" customHeight="1">
      <c r="A346" s="64" t="s">
        <v>75</v>
      </c>
      <c r="B346" s="75"/>
      <c r="C346" s="74" t="s">
        <v>75</v>
      </c>
      <c r="D346" s="73"/>
      <c r="E346" s="60" t="s">
        <v>91</v>
      </c>
      <c r="F346" s="63" t="s">
        <v>90</v>
      </c>
      <c r="G346" s="62" t="s">
        <v>72</v>
      </c>
      <c r="H346" s="62" t="s">
        <v>71</v>
      </c>
      <c r="I346" s="72" t="s">
        <v>70</v>
      </c>
    </row>
    <row r="347" spans="1:9" ht="19.5" customHeight="1">
      <c r="A347" s="64" t="s">
        <v>75</v>
      </c>
      <c r="B347" s="75"/>
      <c r="C347" s="74" t="s">
        <v>75</v>
      </c>
      <c r="D347" s="73"/>
      <c r="E347" s="60" t="s">
        <v>89</v>
      </c>
      <c r="F347" s="63" t="s">
        <v>88</v>
      </c>
      <c r="G347" s="62" t="s">
        <v>72</v>
      </c>
      <c r="H347" s="62" t="s">
        <v>71</v>
      </c>
      <c r="I347" s="72" t="s">
        <v>70</v>
      </c>
    </row>
    <row r="348" spans="1:9" ht="19.5" customHeight="1">
      <c r="A348" s="64" t="s">
        <v>75</v>
      </c>
      <c r="B348" s="75"/>
      <c r="C348" s="74" t="s">
        <v>75</v>
      </c>
      <c r="D348" s="73"/>
      <c r="E348" s="60" t="s">
        <v>87</v>
      </c>
      <c r="F348" s="63" t="s">
        <v>86</v>
      </c>
      <c r="G348" s="62" t="s">
        <v>72</v>
      </c>
      <c r="H348" s="62" t="s">
        <v>71</v>
      </c>
      <c r="I348" s="72" t="s">
        <v>70</v>
      </c>
    </row>
    <row r="349" spans="1:9" ht="19.5" customHeight="1">
      <c r="A349" s="64" t="s">
        <v>75</v>
      </c>
      <c r="B349" s="75"/>
      <c r="C349" s="74" t="s">
        <v>75</v>
      </c>
      <c r="D349" s="73"/>
      <c r="E349" s="60" t="s">
        <v>85</v>
      </c>
      <c r="F349" s="63" t="s">
        <v>84</v>
      </c>
      <c r="G349" s="62" t="s">
        <v>72</v>
      </c>
      <c r="H349" s="62" t="s">
        <v>71</v>
      </c>
      <c r="I349" s="72" t="s">
        <v>70</v>
      </c>
    </row>
    <row r="350" spans="1:9" ht="19.5" customHeight="1">
      <c r="A350" s="64" t="s">
        <v>75</v>
      </c>
      <c r="B350" s="75"/>
      <c r="C350" s="74" t="s">
        <v>75</v>
      </c>
      <c r="D350" s="73"/>
      <c r="E350" s="60" t="s">
        <v>83</v>
      </c>
      <c r="F350" s="63" t="s">
        <v>82</v>
      </c>
      <c r="G350" s="62" t="s">
        <v>72</v>
      </c>
      <c r="H350" s="62" t="s">
        <v>71</v>
      </c>
      <c r="I350" s="72" t="s">
        <v>70</v>
      </c>
    </row>
    <row r="351" spans="1:9" ht="19.5" customHeight="1">
      <c r="A351" s="64" t="s">
        <v>75</v>
      </c>
      <c r="B351" s="75"/>
      <c r="C351" s="74" t="s">
        <v>75</v>
      </c>
      <c r="D351" s="73"/>
      <c r="E351" s="60" t="s">
        <v>81</v>
      </c>
      <c r="F351" s="63" t="s">
        <v>80</v>
      </c>
      <c r="G351" s="62" t="s">
        <v>72</v>
      </c>
      <c r="H351" s="62" t="s">
        <v>71</v>
      </c>
      <c r="I351" s="72" t="s">
        <v>70</v>
      </c>
    </row>
    <row r="352" spans="1:9" ht="19.5" customHeight="1">
      <c r="A352" s="64" t="s">
        <v>75</v>
      </c>
      <c r="B352" s="75"/>
      <c r="C352" s="74" t="s">
        <v>75</v>
      </c>
      <c r="D352" s="73"/>
      <c r="E352" s="60" t="s">
        <v>79</v>
      </c>
      <c r="F352" s="63" t="s">
        <v>78</v>
      </c>
      <c r="G352" s="62" t="s">
        <v>72</v>
      </c>
      <c r="H352" s="62" t="s">
        <v>71</v>
      </c>
      <c r="I352" s="72" t="s">
        <v>70</v>
      </c>
    </row>
    <row r="353" spans="1:9" ht="19.5" customHeight="1">
      <c r="A353" s="64" t="s">
        <v>75</v>
      </c>
      <c r="B353" s="75"/>
      <c r="C353" s="74" t="s">
        <v>75</v>
      </c>
      <c r="D353" s="73"/>
      <c r="E353" s="60" t="s">
        <v>77</v>
      </c>
      <c r="F353" s="63" t="s">
        <v>76</v>
      </c>
      <c r="G353" s="62" t="s">
        <v>72</v>
      </c>
      <c r="H353" s="62" t="s">
        <v>71</v>
      </c>
      <c r="I353" s="72" t="s">
        <v>70</v>
      </c>
    </row>
    <row r="354" spans="1:9" ht="19.5" customHeight="1" thickBot="1">
      <c r="A354" s="69" t="s">
        <v>75</v>
      </c>
      <c r="B354" s="71"/>
      <c r="C354" s="70" t="s">
        <v>75</v>
      </c>
      <c r="D354" s="69"/>
      <c r="E354" s="68" t="s">
        <v>74</v>
      </c>
      <c r="F354" s="67" t="s">
        <v>73</v>
      </c>
      <c r="G354" s="66" t="s">
        <v>72</v>
      </c>
      <c r="H354" s="66" t="s">
        <v>71</v>
      </c>
      <c r="I354" s="65" t="s">
        <v>70</v>
      </c>
    </row>
    <row r="355" spans="1:9" ht="9.9499999999999993" customHeight="1">
      <c r="A355" s="64"/>
      <c r="B355" s="64"/>
      <c r="C355" s="64"/>
      <c r="D355" s="64"/>
      <c r="E355" s="60"/>
      <c r="F355" s="63"/>
      <c r="G355" s="62"/>
      <c r="H355" s="62"/>
      <c r="I355" s="61"/>
    </row>
    <row r="356" spans="1:9" ht="20.100000000000001" customHeight="1">
      <c r="A356" s="60" t="s">
        <v>27</v>
      </c>
      <c r="B356" s="60"/>
      <c r="C356" s="60"/>
      <c r="D356" s="60"/>
      <c r="E356" s="60"/>
      <c r="F356" s="59"/>
      <c r="G356" s="59"/>
      <c r="I356" s="38"/>
    </row>
    <row r="357" spans="1:9" ht="19.5" customHeight="1">
      <c r="A357" s="38"/>
      <c r="B357" s="38"/>
      <c r="C357" s="38"/>
      <c r="D357" s="38"/>
    </row>
    <row r="358" spans="1:9">
      <c r="A358" s="38"/>
      <c r="B358" s="38"/>
      <c r="C358" s="38"/>
      <c r="D358" s="38"/>
    </row>
    <row r="359" spans="1:9">
      <c r="E359" s="19"/>
    </row>
    <row r="360" spans="1:9">
      <c r="E360" s="19"/>
    </row>
    <row r="361" spans="1:9">
      <c r="E361" s="19"/>
    </row>
    <row r="362" spans="1:9">
      <c r="E362" s="19"/>
    </row>
    <row r="363" spans="1:9">
      <c r="E363" s="19"/>
    </row>
    <row r="364" spans="1:9">
      <c r="E364" s="19"/>
    </row>
    <row r="365" spans="1:9">
      <c r="E365" s="19"/>
    </row>
    <row r="368" spans="1:9">
      <c r="E368" s="19"/>
    </row>
  </sheetData>
  <mergeCells count="2">
    <mergeCell ref="A1:I1"/>
    <mergeCell ref="B3:D3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61" fitToHeight="10" orientation="landscape" r:id="rId1"/>
  <headerFooter differentFirst="1" alignWithMargins="0">
    <oddHeader>&amp;C&amp;"ＭＳ 明朝,太字"
つ　　づ　　き</oddHeader>
  </headerFooter>
  <rowBreaks count="8" manualBreakCount="8">
    <brk id="41" max="8" man="1"/>
    <brk id="82" max="8" man="1"/>
    <brk id="123" max="8" man="1"/>
    <brk id="164" max="8" man="1"/>
    <brk id="205" max="8" man="1"/>
    <brk id="246" max="8" man="1"/>
    <brk id="287" max="8" man="1"/>
    <brk id="328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zoomScaleNormal="100" zoomScaleSheetLayoutView="100" workbookViewId="0">
      <selection sqref="A1:M1"/>
    </sheetView>
  </sheetViews>
  <sheetFormatPr defaultRowHeight="18.75"/>
  <cols>
    <col min="1" max="2" width="4.625" style="753" customWidth="1"/>
    <col min="3" max="3" width="5.25" style="753" customWidth="1"/>
    <col min="4" max="13" width="10.625" style="753" customWidth="1"/>
    <col min="14" max="17" width="5.875" style="753" customWidth="1"/>
    <col min="18" max="16384" width="9" style="753"/>
  </cols>
  <sheetData>
    <row r="1" spans="1:14" ht="27" customHeight="1">
      <c r="A1" s="1605" t="s">
        <v>1760</v>
      </c>
      <c r="B1" s="1605"/>
      <c r="C1" s="1605"/>
      <c r="D1" s="1605"/>
      <c r="E1" s="1605"/>
      <c r="F1" s="1605"/>
      <c r="G1" s="1605"/>
      <c r="H1" s="1605"/>
      <c r="I1" s="1605"/>
      <c r="J1" s="1605"/>
      <c r="K1" s="1605"/>
      <c r="L1" s="1605"/>
      <c r="M1" s="1605"/>
    </row>
    <row r="2" spans="1:14" ht="20.100000000000001" customHeight="1" thickBot="1">
      <c r="A2" s="775" t="s">
        <v>1269</v>
      </c>
      <c r="C2" s="774"/>
      <c r="D2" s="774"/>
      <c r="E2" s="774"/>
      <c r="F2" s="774"/>
      <c r="G2" s="774"/>
      <c r="H2" s="774"/>
      <c r="I2" s="774"/>
      <c r="J2" s="774"/>
      <c r="K2" s="774"/>
      <c r="L2" s="774"/>
      <c r="M2" s="774"/>
    </row>
    <row r="3" spans="1:14" ht="20.100000000000001" customHeight="1">
      <c r="A3" s="1593" t="s">
        <v>2</v>
      </c>
      <c r="B3" s="1593"/>
      <c r="C3" s="1594"/>
      <c r="D3" s="1599" t="s">
        <v>1277</v>
      </c>
      <c r="E3" s="1592" t="s">
        <v>1759</v>
      </c>
      <c r="F3" s="1592"/>
      <c r="G3" s="1592"/>
      <c r="H3" s="1592"/>
      <c r="I3" s="1592"/>
      <c r="J3" s="1592"/>
      <c r="K3" s="1592" t="s">
        <v>1758</v>
      </c>
      <c r="L3" s="1592"/>
      <c r="M3" s="1606"/>
      <c r="N3" s="771"/>
    </row>
    <row r="4" spans="1:14" ht="20.100000000000001" customHeight="1">
      <c r="A4" s="1595"/>
      <c r="B4" s="1595"/>
      <c r="C4" s="1596"/>
      <c r="D4" s="1600"/>
      <c r="E4" s="1607" t="s">
        <v>1755</v>
      </c>
      <c r="F4" s="1602" t="s">
        <v>1757</v>
      </c>
      <c r="G4" s="1602"/>
      <c r="H4" s="1602"/>
      <c r="I4" s="1602"/>
      <c r="J4" s="1608" t="s">
        <v>1756</v>
      </c>
      <c r="K4" s="1610" t="s">
        <v>1755</v>
      </c>
      <c r="L4" s="1611" t="s">
        <v>1754</v>
      </c>
      <c r="M4" s="1613" t="s">
        <v>1753</v>
      </c>
      <c r="N4" s="771"/>
    </row>
    <row r="5" spans="1:14" ht="20.100000000000001" customHeight="1">
      <c r="A5" s="1597"/>
      <c r="B5" s="1597"/>
      <c r="C5" s="1598"/>
      <c r="D5" s="1601"/>
      <c r="E5" s="1607"/>
      <c r="F5" s="773" t="s">
        <v>1752</v>
      </c>
      <c r="G5" s="773" t="s">
        <v>1751</v>
      </c>
      <c r="H5" s="773" t="s">
        <v>1750</v>
      </c>
      <c r="I5" s="772" t="s">
        <v>1749</v>
      </c>
      <c r="J5" s="1609"/>
      <c r="K5" s="1601"/>
      <c r="L5" s="1612"/>
      <c r="M5" s="1614"/>
      <c r="N5" s="771"/>
    </row>
    <row r="6" spans="1:14" ht="20.100000000000001" customHeight="1">
      <c r="A6" s="1603" t="s">
        <v>1748</v>
      </c>
      <c r="B6" s="1603"/>
      <c r="C6" s="1604"/>
      <c r="D6" s="769">
        <v>32913</v>
      </c>
      <c r="E6" s="768">
        <v>13765</v>
      </c>
      <c r="F6" s="768">
        <v>372</v>
      </c>
      <c r="G6" s="768">
        <v>4432</v>
      </c>
      <c r="H6" s="768">
        <v>676</v>
      </c>
      <c r="I6" s="768">
        <v>6906</v>
      </c>
      <c r="J6" s="770">
        <v>1379</v>
      </c>
      <c r="K6" s="770">
        <v>19148</v>
      </c>
      <c r="L6" s="770">
        <v>16969</v>
      </c>
      <c r="M6" s="770">
        <v>2179</v>
      </c>
    </row>
    <row r="7" spans="1:14" ht="20.100000000000001" customHeight="1">
      <c r="A7" s="1587" t="s">
        <v>1747</v>
      </c>
      <c r="B7" s="1587"/>
      <c r="C7" s="1588"/>
      <c r="D7" s="769">
        <v>21208</v>
      </c>
      <c r="E7" s="768">
        <v>10230</v>
      </c>
      <c r="F7" s="768">
        <v>335</v>
      </c>
      <c r="G7" s="768">
        <v>3700</v>
      </c>
      <c r="H7" s="768">
        <v>400</v>
      </c>
      <c r="I7" s="768">
        <v>4938</v>
      </c>
      <c r="J7" s="770">
        <v>857</v>
      </c>
      <c r="K7" s="770">
        <v>10978</v>
      </c>
      <c r="L7" s="770">
        <v>9552</v>
      </c>
      <c r="M7" s="770">
        <v>1426</v>
      </c>
    </row>
    <row r="8" spans="1:14" ht="20.100000000000001" customHeight="1">
      <c r="A8" s="1587" t="s">
        <v>1746</v>
      </c>
      <c r="B8" s="1587"/>
      <c r="C8" s="1588"/>
      <c r="D8" s="769">
        <v>20111</v>
      </c>
      <c r="E8" s="768">
        <v>10196</v>
      </c>
      <c r="F8" s="768">
        <v>201</v>
      </c>
      <c r="G8" s="768">
        <v>4104</v>
      </c>
      <c r="H8" s="768">
        <v>465</v>
      </c>
      <c r="I8" s="768">
        <v>4612</v>
      </c>
      <c r="J8" s="770">
        <v>814</v>
      </c>
      <c r="K8" s="770">
        <v>9915</v>
      </c>
      <c r="L8" s="770">
        <v>8823</v>
      </c>
      <c r="M8" s="770">
        <v>1092</v>
      </c>
    </row>
    <row r="9" spans="1:14" ht="20.100000000000001" customHeight="1">
      <c r="A9" s="1587" t="s">
        <v>1745</v>
      </c>
      <c r="B9" s="1587"/>
      <c r="C9" s="1588"/>
      <c r="D9" s="769">
        <v>24027</v>
      </c>
      <c r="E9" s="768">
        <v>11708</v>
      </c>
      <c r="F9" s="768">
        <v>171</v>
      </c>
      <c r="G9" s="768">
        <v>5598</v>
      </c>
      <c r="H9" s="768">
        <v>635</v>
      </c>
      <c r="I9" s="768">
        <v>4503</v>
      </c>
      <c r="J9" s="768">
        <v>801</v>
      </c>
      <c r="K9" s="768">
        <v>12319</v>
      </c>
      <c r="L9" s="768">
        <v>10764</v>
      </c>
      <c r="M9" s="768">
        <v>1555</v>
      </c>
    </row>
    <row r="10" spans="1:14" ht="20.100000000000001" customHeight="1">
      <c r="A10" s="1589" t="s">
        <v>1744</v>
      </c>
      <c r="B10" s="1589"/>
      <c r="C10" s="1590"/>
      <c r="D10" s="767">
        <v>25414</v>
      </c>
      <c r="E10" s="766">
        <v>10885</v>
      </c>
      <c r="F10" s="766">
        <v>171</v>
      </c>
      <c r="G10" s="766">
        <v>4679</v>
      </c>
      <c r="H10" s="766">
        <v>490</v>
      </c>
      <c r="I10" s="766">
        <v>4782</v>
      </c>
      <c r="J10" s="766">
        <v>763</v>
      </c>
      <c r="K10" s="766">
        <v>14529</v>
      </c>
      <c r="L10" s="766">
        <v>12609</v>
      </c>
      <c r="M10" s="766">
        <v>1920</v>
      </c>
    </row>
    <row r="11" spans="1:14" ht="20.100000000000001" customHeight="1">
      <c r="A11" s="754"/>
      <c r="B11" s="754"/>
      <c r="C11" s="754"/>
      <c r="D11" s="765"/>
      <c r="E11" s="764"/>
      <c r="F11" s="764"/>
      <c r="G11" s="764"/>
      <c r="H11" s="764"/>
      <c r="I11" s="764"/>
      <c r="J11" s="763"/>
      <c r="K11" s="763"/>
      <c r="L11" s="763"/>
      <c r="M11" s="763"/>
    </row>
    <row r="12" spans="1:14" ht="20.100000000000001" customHeight="1">
      <c r="A12" s="1591" t="s">
        <v>1227</v>
      </c>
      <c r="B12" s="1591"/>
      <c r="C12" s="762" t="s">
        <v>57</v>
      </c>
      <c r="D12" s="761">
        <v>3168</v>
      </c>
      <c r="E12" s="760">
        <v>824</v>
      </c>
      <c r="F12" s="760">
        <v>5</v>
      </c>
      <c r="G12" s="760">
        <v>391</v>
      </c>
      <c r="H12" s="760">
        <v>24</v>
      </c>
      <c r="I12" s="760">
        <v>339</v>
      </c>
      <c r="J12" s="760">
        <v>65</v>
      </c>
      <c r="K12" s="760">
        <v>2344</v>
      </c>
      <c r="L12" s="760">
        <v>2190</v>
      </c>
      <c r="M12" s="760">
        <v>154</v>
      </c>
    </row>
    <row r="13" spans="1:14" ht="20.100000000000001" customHeight="1">
      <c r="A13" s="1591"/>
      <c r="B13" s="1591"/>
      <c r="C13" s="762" t="s">
        <v>56</v>
      </c>
      <c r="D13" s="761">
        <v>1441</v>
      </c>
      <c r="E13" s="760">
        <v>787</v>
      </c>
      <c r="F13" s="760">
        <v>7</v>
      </c>
      <c r="G13" s="760">
        <v>317</v>
      </c>
      <c r="H13" s="760">
        <v>24</v>
      </c>
      <c r="I13" s="760">
        <v>373</v>
      </c>
      <c r="J13" s="760">
        <v>66</v>
      </c>
      <c r="K13" s="760">
        <v>654</v>
      </c>
      <c r="L13" s="760">
        <v>469</v>
      </c>
      <c r="M13" s="760">
        <v>185</v>
      </c>
    </row>
    <row r="14" spans="1:14" ht="20.100000000000001" customHeight="1">
      <c r="A14" s="754"/>
      <c r="B14" s="754"/>
      <c r="C14" s="762" t="s">
        <v>55</v>
      </c>
      <c r="D14" s="761">
        <v>2668</v>
      </c>
      <c r="E14" s="760">
        <v>525</v>
      </c>
      <c r="F14" s="760">
        <v>12</v>
      </c>
      <c r="G14" s="760">
        <v>183</v>
      </c>
      <c r="H14" s="760">
        <v>13</v>
      </c>
      <c r="I14" s="760">
        <v>249</v>
      </c>
      <c r="J14" s="760">
        <v>68</v>
      </c>
      <c r="K14" s="760">
        <v>2143</v>
      </c>
      <c r="L14" s="760">
        <v>1959</v>
      </c>
      <c r="M14" s="760">
        <v>184</v>
      </c>
    </row>
    <row r="15" spans="1:14" ht="20.100000000000001" customHeight="1">
      <c r="A15" s="754"/>
      <c r="B15" s="754"/>
      <c r="C15" s="762" t="s">
        <v>54</v>
      </c>
      <c r="D15" s="761">
        <v>1748</v>
      </c>
      <c r="E15" s="760">
        <v>819</v>
      </c>
      <c r="F15" s="760">
        <v>5</v>
      </c>
      <c r="G15" s="760">
        <v>273</v>
      </c>
      <c r="H15" s="760">
        <v>63</v>
      </c>
      <c r="I15" s="760">
        <v>385</v>
      </c>
      <c r="J15" s="760">
        <v>93</v>
      </c>
      <c r="K15" s="760">
        <v>929</v>
      </c>
      <c r="L15" s="760">
        <v>691</v>
      </c>
      <c r="M15" s="760">
        <v>238</v>
      </c>
    </row>
    <row r="16" spans="1:14" ht="20.100000000000001" customHeight="1">
      <c r="A16" s="754"/>
      <c r="B16" s="754"/>
      <c r="C16" s="762" t="s">
        <v>53</v>
      </c>
      <c r="D16" s="761">
        <v>1088</v>
      </c>
      <c r="E16" s="760">
        <v>624</v>
      </c>
      <c r="F16" s="760">
        <v>7</v>
      </c>
      <c r="G16" s="760">
        <v>164</v>
      </c>
      <c r="H16" s="760">
        <v>58</v>
      </c>
      <c r="I16" s="760">
        <v>307</v>
      </c>
      <c r="J16" s="760">
        <v>88</v>
      </c>
      <c r="K16" s="760">
        <v>464</v>
      </c>
      <c r="L16" s="760">
        <v>298</v>
      </c>
      <c r="M16" s="760">
        <v>166</v>
      </c>
    </row>
    <row r="17" spans="1:13" ht="20.100000000000001" customHeight="1">
      <c r="A17" s="754"/>
      <c r="B17" s="754"/>
      <c r="C17" s="762" t="s">
        <v>52</v>
      </c>
      <c r="D17" s="761">
        <v>1527</v>
      </c>
      <c r="E17" s="760">
        <v>892</v>
      </c>
      <c r="F17" s="760">
        <v>11</v>
      </c>
      <c r="G17" s="760">
        <v>371</v>
      </c>
      <c r="H17" s="760">
        <v>50</v>
      </c>
      <c r="I17" s="760">
        <v>377</v>
      </c>
      <c r="J17" s="760">
        <v>83</v>
      </c>
      <c r="K17" s="760">
        <v>635</v>
      </c>
      <c r="L17" s="760">
        <v>522</v>
      </c>
      <c r="M17" s="760">
        <v>113</v>
      </c>
    </row>
    <row r="18" spans="1:13" ht="20.100000000000001" customHeight="1">
      <c r="A18" s="754"/>
      <c r="B18" s="754"/>
      <c r="C18" s="762">
        <v>10</v>
      </c>
      <c r="D18" s="761">
        <v>2343</v>
      </c>
      <c r="E18" s="760">
        <v>1263</v>
      </c>
      <c r="F18" s="760">
        <v>41</v>
      </c>
      <c r="G18" s="760">
        <v>642</v>
      </c>
      <c r="H18" s="760">
        <v>36</v>
      </c>
      <c r="I18" s="760">
        <v>495</v>
      </c>
      <c r="J18" s="760">
        <v>49</v>
      </c>
      <c r="K18" s="760">
        <v>1080</v>
      </c>
      <c r="L18" s="760">
        <v>925</v>
      </c>
      <c r="M18" s="760">
        <v>155</v>
      </c>
    </row>
    <row r="19" spans="1:13" ht="20.100000000000001" customHeight="1">
      <c r="A19" s="754"/>
      <c r="B19" s="754"/>
      <c r="C19" s="762">
        <v>11</v>
      </c>
      <c r="D19" s="761">
        <v>2048</v>
      </c>
      <c r="E19" s="760">
        <v>988</v>
      </c>
      <c r="F19" s="760">
        <v>20</v>
      </c>
      <c r="G19" s="760">
        <v>468</v>
      </c>
      <c r="H19" s="760">
        <v>26</v>
      </c>
      <c r="I19" s="760">
        <v>435</v>
      </c>
      <c r="J19" s="760">
        <v>39</v>
      </c>
      <c r="K19" s="760">
        <v>1060</v>
      </c>
      <c r="L19" s="760">
        <v>901</v>
      </c>
      <c r="M19" s="760">
        <v>159</v>
      </c>
    </row>
    <row r="20" spans="1:13" ht="20.100000000000001" customHeight="1">
      <c r="A20" s="754"/>
      <c r="B20" s="754"/>
      <c r="C20" s="762">
        <v>12</v>
      </c>
      <c r="D20" s="761">
        <v>2480</v>
      </c>
      <c r="E20" s="760">
        <v>779</v>
      </c>
      <c r="F20" s="760">
        <v>6</v>
      </c>
      <c r="G20" s="760">
        <v>315</v>
      </c>
      <c r="H20" s="760">
        <v>61</v>
      </c>
      <c r="I20" s="760">
        <v>352</v>
      </c>
      <c r="J20" s="760">
        <v>45</v>
      </c>
      <c r="K20" s="760">
        <v>1701</v>
      </c>
      <c r="L20" s="760">
        <v>1608</v>
      </c>
      <c r="M20" s="760">
        <v>93</v>
      </c>
    </row>
    <row r="21" spans="1:13" ht="20.100000000000001" customHeight="1">
      <c r="A21" s="1591" t="s">
        <v>1226</v>
      </c>
      <c r="B21" s="1591"/>
      <c r="C21" s="762" t="s">
        <v>51</v>
      </c>
      <c r="D21" s="761">
        <v>2021</v>
      </c>
      <c r="E21" s="760">
        <v>861</v>
      </c>
      <c r="F21" s="760">
        <v>12</v>
      </c>
      <c r="G21" s="760">
        <v>307</v>
      </c>
      <c r="H21" s="760">
        <v>14</v>
      </c>
      <c r="I21" s="760">
        <v>481</v>
      </c>
      <c r="J21" s="760">
        <v>47</v>
      </c>
      <c r="K21" s="760">
        <v>1160</v>
      </c>
      <c r="L21" s="760">
        <v>1048</v>
      </c>
      <c r="M21" s="760">
        <v>112</v>
      </c>
    </row>
    <row r="22" spans="1:13" ht="20.100000000000001" customHeight="1">
      <c r="A22" s="754"/>
      <c r="B22" s="754"/>
      <c r="C22" s="762" t="s">
        <v>50</v>
      </c>
      <c r="D22" s="761">
        <v>1958</v>
      </c>
      <c r="E22" s="760">
        <v>895</v>
      </c>
      <c r="F22" s="760">
        <v>18</v>
      </c>
      <c r="G22" s="760">
        <v>352</v>
      </c>
      <c r="H22" s="760">
        <v>37</v>
      </c>
      <c r="I22" s="760">
        <v>425</v>
      </c>
      <c r="J22" s="760">
        <v>63</v>
      </c>
      <c r="K22" s="760">
        <v>1063</v>
      </c>
      <c r="L22" s="760">
        <v>916</v>
      </c>
      <c r="M22" s="760">
        <v>147</v>
      </c>
    </row>
    <row r="23" spans="1:13" ht="20.100000000000001" customHeight="1" thickBot="1">
      <c r="A23" s="759"/>
      <c r="B23" s="759"/>
      <c r="C23" s="758" t="s">
        <v>49</v>
      </c>
      <c r="D23" s="757">
        <v>2924</v>
      </c>
      <c r="E23" s="756">
        <v>1628</v>
      </c>
      <c r="F23" s="756">
        <v>27</v>
      </c>
      <c r="G23" s="756">
        <v>896</v>
      </c>
      <c r="H23" s="756">
        <v>84</v>
      </c>
      <c r="I23" s="756">
        <v>564</v>
      </c>
      <c r="J23" s="756">
        <v>57</v>
      </c>
      <c r="K23" s="756">
        <v>1296</v>
      </c>
      <c r="L23" s="756">
        <v>1082</v>
      </c>
      <c r="M23" s="756">
        <v>214</v>
      </c>
    </row>
    <row r="24" spans="1:13" ht="9.9499999999999993" customHeight="1">
      <c r="A24" s="754"/>
      <c r="B24" s="754"/>
      <c r="C24" s="754"/>
      <c r="D24" s="754"/>
      <c r="E24" s="754"/>
      <c r="F24" s="754"/>
      <c r="G24" s="754"/>
      <c r="H24" s="754"/>
      <c r="I24" s="754"/>
      <c r="J24" s="754"/>
      <c r="K24" s="755"/>
      <c r="L24" s="754"/>
      <c r="M24" s="754"/>
    </row>
    <row r="25" spans="1:13" ht="20.100000000000001" customHeight="1">
      <c r="A25" s="645" t="s">
        <v>1682</v>
      </c>
      <c r="B25" s="754"/>
      <c r="C25" s="754"/>
      <c r="D25" s="754"/>
      <c r="E25" s="754"/>
      <c r="F25" s="754"/>
      <c r="G25" s="754"/>
      <c r="H25" s="754"/>
      <c r="I25" s="754"/>
      <c r="J25" s="754"/>
      <c r="K25" s="755"/>
      <c r="L25" s="754"/>
      <c r="M25" s="754"/>
    </row>
    <row r="26" spans="1:13" ht="20.100000000000001" customHeight="1">
      <c r="A26" s="754" t="s">
        <v>1298</v>
      </c>
      <c r="B26" s="754"/>
      <c r="C26" s="754"/>
      <c r="D26" s="754"/>
      <c r="E26" s="754"/>
      <c r="F26" s="754"/>
      <c r="G26" s="754"/>
      <c r="H26" s="754"/>
      <c r="I26" s="754"/>
      <c r="J26" s="754"/>
      <c r="K26" s="754"/>
      <c r="L26" s="754"/>
      <c r="M26" s="754"/>
    </row>
    <row r="27" spans="1:13" ht="20.100000000000001" customHeight="1"/>
  </sheetData>
  <mergeCells count="19">
    <mergeCell ref="A1:M1"/>
    <mergeCell ref="K3:M3"/>
    <mergeCell ref="E4:E5"/>
    <mergeCell ref="J4:J5"/>
    <mergeCell ref="K4:K5"/>
    <mergeCell ref="L4:L5"/>
    <mergeCell ref="M4:M5"/>
    <mergeCell ref="A9:C9"/>
    <mergeCell ref="A10:C10"/>
    <mergeCell ref="A12:B12"/>
    <mergeCell ref="A21:B21"/>
    <mergeCell ref="E3:J3"/>
    <mergeCell ref="A3:C5"/>
    <mergeCell ref="D3:D5"/>
    <mergeCell ref="F4:I4"/>
    <mergeCell ref="A13:B13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11" max="16383" man="1"/>
  </rowBreaks>
  <colBreaks count="1" manualBreakCount="1">
    <brk id="4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Normal="100" zoomScaleSheetLayoutView="100" workbookViewId="0">
      <selection sqref="A1:D1"/>
    </sheetView>
  </sheetViews>
  <sheetFormatPr defaultRowHeight="13.5"/>
  <cols>
    <col min="1" max="1" width="6.625" style="661" customWidth="1"/>
    <col min="2" max="2" width="4" style="661" bestFit="1" customWidth="1"/>
    <col min="3" max="3" width="6.625" style="661" customWidth="1"/>
    <col min="4" max="4" width="26.875" style="661" customWidth="1"/>
    <col min="5" max="6" width="15.625" style="661" customWidth="1"/>
    <col min="7" max="16384" width="9" style="661"/>
  </cols>
  <sheetData>
    <row r="1" spans="1:6" s="380" customFormat="1" ht="27" customHeight="1">
      <c r="A1" s="1471" t="s">
        <v>1743</v>
      </c>
      <c r="B1" s="1471"/>
      <c r="C1" s="1471"/>
      <c r="D1" s="1471"/>
      <c r="E1" s="394"/>
      <c r="F1" s="394"/>
    </row>
    <row r="2" spans="1:6" s="380" customFormat="1" ht="20.100000000000001" customHeight="1" thickBot="1">
      <c r="A2" s="1472" t="s">
        <v>1269</v>
      </c>
      <c r="B2" s="1472"/>
      <c r="C2" s="1472"/>
      <c r="D2" s="400"/>
      <c r="E2" s="400"/>
      <c r="F2" s="400"/>
    </row>
    <row r="3" spans="1:6" s="380" customFormat="1" ht="20.100000000000001" customHeight="1">
      <c r="A3" s="1615" t="s">
        <v>2</v>
      </c>
      <c r="B3" s="1615"/>
      <c r="C3" s="1458"/>
      <c r="D3" s="752" t="s">
        <v>1742</v>
      </c>
      <c r="E3" s="746"/>
      <c r="F3" s="746"/>
    </row>
    <row r="4" spans="1:6" ht="20.100000000000001" customHeight="1">
      <c r="A4" s="1490" t="s">
        <v>1229</v>
      </c>
      <c r="B4" s="1490"/>
      <c r="C4" s="1491"/>
      <c r="D4" s="750">
        <v>3185</v>
      </c>
      <c r="E4" s="746"/>
      <c r="F4" s="746"/>
    </row>
    <row r="5" spans="1:6" ht="20.100000000000001" customHeight="1">
      <c r="A5" s="1473" t="s">
        <v>50</v>
      </c>
      <c r="B5" s="1473"/>
      <c r="C5" s="1478"/>
      <c r="D5" s="751">
        <v>2562</v>
      </c>
      <c r="E5" s="746"/>
      <c r="F5" s="746"/>
    </row>
    <row r="6" spans="1:6" ht="20.100000000000001" customHeight="1">
      <c r="A6" s="1473" t="s">
        <v>49</v>
      </c>
      <c r="B6" s="1473"/>
      <c r="C6" s="1478"/>
      <c r="D6" s="751">
        <v>1994</v>
      </c>
      <c r="E6" s="746"/>
      <c r="F6" s="746"/>
    </row>
    <row r="7" spans="1:6" ht="20.100000000000001" customHeight="1">
      <c r="A7" s="1473" t="s">
        <v>1228</v>
      </c>
      <c r="B7" s="1473"/>
      <c r="C7" s="1478"/>
      <c r="D7" s="750">
        <v>1825</v>
      </c>
      <c r="E7" s="746"/>
      <c r="F7" s="746"/>
    </row>
    <row r="8" spans="1:6" s="748" customFormat="1" ht="20.100000000000001" customHeight="1">
      <c r="A8" s="1479" t="s">
        <v>56</v>
      </c>
      <c r="B8" s="1479"/>
      <c r="C8" s="1447"/>
      <c r="D8" s="749">
        <v>2224</v>
      </c>
      <c r="E8" s="746" t="s">
        <v>1741</v>
      </c>
      <c r="F8" s="746"/>
    </row>
    <row r="9" spans="1:6" ht="15.75" customHeight="1">
      <c r="A9" s="380"/>
      <c r="B9" s="400"/>
      <c r="C9" s="400"/>
      <c r="D9" s="747"/>
      <c r="E9" s="746"/>
      <c r="F9" s="746"/>
    </row>
    <row r="10" spans="1:6" ht="20.100000000000001" customHeight="1">
      <c r="A10" s="1616" t="s">
        <v>1227</v>
      </c>
      <c r="B10" s="1616"/>
      <c r="C10" s="305" t="s">
        <v>57</v>
      </c>
      <c r="D10" s="631">
        <v>90</v>
      </c>
      <c r="E10" s="746"/>
      <c r="F10" s="746"/>
    </row>
    <row r="11" spans="1:6" ht="20.100000000000001" customHeight="1">
      <c r="A11" s="380"/>
      <c r="B11" s="380"/>
      <c r="C11" s="305" t="s">
        <v>56</v>
      </c>
      <c r="D11" s="666">
        <v>86</v>
      </c>
      <c r="E11" s="746"/>
      <c r="F11" s="746"/>
    </row>
    <row r="12" spans="1:6" ht="20.100000000000001" customHeight="1">
      <c r="A12" s="380"/>
      <c r="B12" s="380"/>
      <c r="C12" s="305" t="s">
        <v>55</v>
      </c>
      <c r="D12" s="631">
        <v>160</v>
      </c>
      <c r="E12" s="746"/>
      <c r="F12" s="746"/>
    </row>
    <row r="13" spans="1:6" ht="20.100000000000001" customHeight="1">
      <c r="A13" s="380"/>
      <c r="B13" s="380"/>
      <c r="C13" s="305" t="s">
        <v>54</v>
      </c>
      <c r="D13" s="631">
        <v>123</v>
      </c>
      <c r="E13" s="746"/>
      <c r="F13" s="746"/>
    </row>
    <row r="14" spans="1:6" ht="20.100000000000001" customHeight="1">
      <c r="A14" s="380"/>
      <c r="B14" s="380"/>
      <c r="C14" s="305" t="s">
        <v>53</v>
      </c>
      <c r="D14" s="631">
        <v>31</v>
      </c>
      <c r="E14" s="746"/>
      <c r="F14" s="746"/>
    </row>
    <row r="15" spans="1:6" ht="20.100000000000001" customHeight="1">
      <c r="A15" s="380"/>
      <c r="B15" s="380"/>
      <c r="C15" s="305" t="s">
        <v>52</v>
      </c>
      <c r="D15" s="631">
        <v>167</v>
      </c>
      <c r="E15" s="746"/>
      <c r="F15" s="746"/>
    </row>
    <row r="16" spans="1:6" ht="20.100000000000001" customHeight="1">
      <c r="A16" s="380"/>
      <c r="B16" s="380"/>
      <c r="C16" s="305">
        <v>10</v>
      </c>
      <c r="D16" s="631">
        <v>235</v>
      </c>
      <c r="E16" s="746"/>
      <c r="F16" s="746"/>
    </row>
    <row r="17" spans="1:8" ht="20.100000000000001" customHeight="1">
      <c r="A17" s="380"/>
      <c r="B17" s="380"/>
      <c r="C17" s="305">
        <v>11</v>
      </c>
      <c r="D17" s="631">
        <v>210</v>
      </c>
      <c r="E17" s="746"/>
      <c r="F17" s="746"/>
    </row>
    <row r="18" spans="1:8" ht="20.100000000000001" customHeight="1">
      <c r="A18" s="380"/>
      <c r="B18" s="380"/>
      <c r="C18" s="305">
        <v>12</v>
      </c>
      <c r="D18" s="631">
        <v>246</v>
      </c>
      <c r="E18" s="746"/>
      <c r="F18" s="746"/>
    </row>
    <row r="19" spans="1:8" ht="20.100000000000001" customHeight="1">
      <c r="A19" s="1616" t="s">
        <v>1226</v>
      </c>
      <c r="B19" s="1616"/>
      <c r="C19" s="305" t="s">
        <v>51</v>
      </c>
      <c r="D19" s="631">
        <v>278</v>
      </c>
      <c r="E19" s="746"/>
      <c r="F19" s="746"/>
    </row>
    <row r="20" spans="1:8" ht="20.100000000000001" customHeight="1">
      <c r="A20" s="380"/>
      <c r="B20" s="380"/>
      <c r="C20" s="305" t="s">
        <v>50</v>
      </c>
      <c r="D20" s="631">
        <v>343</v>
      </c>
      <c r="E20" s="746"/>
      <c r="F20" s="746"/>
    </row>
    <row r="21" spans="1:8" ht="20.100000000000001" customHeight="1" thickBot="1">
      <c r="A21" s="279"/>
      <c r="B21" s="279"/>
      <c r="C21" s="302" t="s">
        <v>49</v>
      </c>
      <c r="D21" s="628">
        <v>255</v>
      </c>
      <c r="E21" s="746"/>
      <c r="F21" s="746"/>
      <c r="H21" s="665"/>
    </row>
    <row r="22" spans="1:8" ht="9.9499999999999993" customHeight="1">
      <c r="B22" s="672"/>
      <c r="C22" s="672"/>
      <c r="D22" s="691"/>
      <c r="E22" s="691"/>
      <c r="F22" s="691"/>
    </row>
    <row r="23" spans="1:8" ht="20.100000000000001" customHeight="1">
      <c r="A23" s="645" t="s">
        <v>1740</v>
      </c>
      <c r="B23" s="672"/>
      <c r="C23" s="672"/>
      <c r="D23" s="691"/>
      <c r="E23" s="691"/>
      <c r="F23" s="691"/>
    </row>
    <row r="24" spans="1:8" ht="20.100000000000001" customHeight="1">
      <c r="A24" s="645" t="s">
        <v>1739</v>
      </c>
      <c r="B24" s="672"/>
      <c r="C24" s="672"/>
      <c r="D24" s="691"/>
      <c r="E24" s="691"/>
      <c r="F24" s="691"/>
    </row>
    <row r="25" spans="1:8" ht="20.100000000000001" customHeight="1">
      <c r="A25" s="661" t="s">
        <v>1738</v>
      </c>
    </row>
    <row r="26" spans="1:8" ht="19.5" customHeight="1"/>
    <row r="31" spans="1:8" ht="13.5" customHeight="1">
      <c r="B31" s="745"/>
      <c r="C31" s="745"/>
      <c r="D31" s="641"/>
      <c r="E31" s="641"/>
      <c r="F31" s="641"/>
    </row>
  </sheetData>
  <mergeCells count="10">
    <mergeCell ref="A1:D1"/>
    <mergeCell ref="A3:C3"/>
    <mergeCell ref="A19:B19"/>
    <mergeCell ref="A2:C2"/>
    <mergeCell ref="A10:B10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view="pageBreakPreview" zoomScale="85" zoomScaleNormal="100" zoomScaleSheetLayoutView="85" workbookViewId="0">
      <selection sqref="A1:N1"/>
    </sheetView>
  </sheetViews>
  <sheetFormatPr defaultRowHeight="13.5"/>
  <cols>
    <col min="1" max="2" width="4.625" style="268" customWidth="1"/>
    <col min="3" max="3" width="5.5" style="268" customWidth="1"/>
    <col min="4" max="14" width="10.625" style="268" customWidth="1"/>
    <col min="15" max="17" width="5.375" style="268" customWidth="1"/>
    <col min="18" max="16384" width="9" style="268"/>
  </cols>
  <sheetData>
    <row r="1" spans="1:18" ht="27" customHeight="1">
      <c r="A1" s="1451" t="s">
        <v>1818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  <c r="L1" s="1451"/>
      <c r="M1" s="1451"/>
      <c r="N1" s="1451"/>
    </row>
    <row r="2" spans="1:18" ht="20.100000000000001" customHeight="1" thickBo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</row>
    <row r="3" spans="1:18" s="594" customFormat="1" ht="20.100000000000001" customHeight="1">
      <c r="A3" s="1458" t="s">
        <v>2</v>
      </c>
      <c r="B3" s="1454"/>
      <c r="C3" s="1454"/>
      <c r="D3" s="1474" t="s">
        <v>1817</v>
      </c>
      <c r="E3" s="1474"/>
      <c r="F3" s="1474"/>
      <c r="G3" s="1474" t="s">
        <v>1816</v>
      </c>
      <c r="H3" s="1618"/>
      <c r="I3" s="1474" t="s">
        <v>1815</v>
      </c>
      <c r="J3" s="1618"/>
      <c r="K3" s="1474" t="s">
        <v>1814</v>
      </c>
      <c r="L3" s="1618"/>
      <c r="M3" s="1474" t="s">
        <v>1813</v>
      </c>
      <c r="N3" s="1617"/>
    </row>
    <row r="4" spans="1:18" s="594" customFormat="1" ht="20.100000000000001" customHeight="1">
      <c r="A4" s="1459"/>
      <c r="B4" s="1455"/>
      <c r="C4" s="1455"/>
      <c r="D4" s="362" t="s">
        <v>1812</v>
      </c>
      <c r="E4" s="362" t="s">
        <v>1811</v>
      </c>
      <c r="F4" s="362" t="s">
        <v>1223</v>
      </c>
      <c r="G4" s="362" t="s">
        <v>1811</v>
      </c>
      <c r="H4" s="362" t="s">
        <v>1223</v>
      </c>
      <c r="I4" s="362" t="s">
        <v>1811</v>
      </c>
      <c r="J4" s="362" t="s">
        <v>1223</v>
      </c>
      <c r="K4" s="362" t="s">
        <v>1811</v>
      </c>
      <c r="L4" s="362" t="s">
        <v>1223</v>
      </c>
      <c r="M4" s="362" t="s">
        <v>1811</v>
      </c>
      <c r="N4" s="658" t="s">
        <v>1223</v>
      </c>
    </row>
    <row r="5" spans="1:18" ht="20.100000000000001" customHeight="1">
      <c r="A5" s="594"/>
      <c r="B5" s="594"/>
      <c r="C5" s="594"/>
      <c r="D5" s="593" t="s">
        <v>1810</v>
      </c>
      <c r="E5" s="592" t="s">
        <v>1809</v>
      </c>
      <c r="F5" s="592" t="s">
        <v>1808</v>
      </c>
      <c r="G5" s="592" t="s">
        <v>1809</v>
      </c>
      <c r="H5" s="592" t="s">
        <v>1808</v>
      </c>
      <c r="I5" s="592" t="s">
        <v>1809</v>
      </c>
      <c r="J5" s="592" t="s">
        <v>1808</v>
      </c>
      <c r="K5" s="592" t="s">
        <v>1809</v>
      </c>
      <c r="L5" s="592" t="s">
        <v>1808</v>
      </c>
      <c r="M5" s="592" t="s">
        <v>1809</v>
      </c>
      <c r="N5" s="592" t="s">
        <v>1808</v>
      </c>
    </row>
    <row r="6" spans="1:18" ht="20.100000000000001" customHeight="1">
      <c r="A6" s="1448" t="s">
        <v>1229</v>
      </c>
      <c r="B6" s="1448"/>
      <c r="C6" s="1449"/>
      <c r="D6" s="825">
        <v>341</v>
      </c>
      <c r="E6" s="825">
        <v>871</v>
      </c>
      <c r="F6" s="825">
        <v>17497</v>
      </c>
      <c r="G6" s="825">
        <v>644</v>
      </c>
      <c r="H6" s="825">
        <v>14025</v>
      </c>
      <c r="I6" s="825">
        <v>43</v>
      </c>
      <c r="J6" s="825">
        <v>1075</v>
      </c>
      <c r="K6" s="825">
        <v>27</v>
      </c>
      <c r="L6" s="825">
        <v>224</v>
      </c>
      <c r="M6" s="825">
        <v>157</v>
      </c>
      <c r="N6" s="825">
        <v>2173</v>
      </c>
    </row>
    <row r="7" spans="1:18" s="311" customFormat="1" ht="20.100000000000001" customHeight="1">
      <c r="A7" s="1460" t="s">
        <v>50</v>
      </c>
      <c r="B7" s="1460"/>
      <c r="C7" s="1478"/>
      <c r="D7" s="825">
        <v>288</v>
      </c>
      <c r="E7" s="825">
        <v>661</v>
      </c>
      <c r="F7" s="825">
        <v>11675</v>
      </c>
      <c r="G7" s="825">
        <v>551</v>
      </c>
      <c r="H7" s="825">
        <v>10202</v>
      </c>
      <c r="I7" s="825">
        <v>10</v>
      </c>
      <c r="J7" s="825">
        <v>187</v>
      </c>
      <c r="K7" s="825">
        <v>3</v>
      </c>
      <c r="L7" s="825">
        <v>21</v>
      </c>
      <c r="M7" s="825">
        <v>97</v>
      </c>
      <c r="N7" s="825">
        <v>1265</v>
      </c>
    </row>
    <row r="8" spans="1:18" s="311" customFormat="1" ht="20.100000000000001" customHeight="1">
      <c r="A8" s="1460" t="s">
        <v>49</v>
      </c>
      <c r="B8" s="1460"/>
      <c r="C8" s="1478"/>
      <c r="D8" s="825">
        <v>318</v>
      </c>
      <c r="E8" s="825">
        <v>800</v>
      </c>
      <c r="F8" s="825">
        <v>13996</v>
      </c>
      <c r="G8" s="825">
        <v>612</v>
      </c>
      <c r="H8" s="825">
        <v>11609</v>
      </c>
      <c r="I8" s="825">
        <v>31</v>
      </c>
      <c r="J8" s="825">
        <v>430</v>
      </c>
      <c r="K8" s="825">
        <v>15</v>
      </c>
      <c r="L8" s="825">
        <v>73</v>
      </c>
      <c r="M8" s="825">
        <v>142</v>
      </c>
      <c r="N8" s="825">
        <v>1884</v>
      </c>
    </row>
    <row r="9" spans="1:18" s="311" customFormat="1" ht="20.100000000000001" customHeight="1">
      <c r="A9" s="1460" t="s">
        <v>1228</v>
      </c>
      <c r="B9" s="1460"/>
      <c r="C9" s="1478"/>
      <c r="D9" s="825">
        <v>342</v>
      </c>
      <c r="E9" s="825">
        <v>703</v>
      </c>
      <c r="F9" s="825">
        <v>13609</v>
      </c>
      <c r="G9" s="825">
        <v>617</v>
      </c>
      <c r="H9" s="825">
        <v>12285</v>
      </c>
      <c r="I9" s="825">
        <v>64</v>
      </c>
      <c r="J9" s="825">
        <v>979</v>
      </c>
      <c r="K9" s="825">
        <v>20</v>
      </c>
      <c r="L9" s="825">
        <v>334</v>
      </c>
      <c r="M9" s="825">
        <v>2</v>
      </c>
      <c r="N9" s="825">
        <v>11</v>
      </c>
      <c r="R9" s="825"/>
    </row>
    <row r="10" spans="1:18" ht="20.100000000000001" customHeight="1">
      <c r="A10" s="1446" t="s">
        <v>56</v>
      </c>
      <c r="B10" s="1446"/>
      <c r="C10" s="1447"/>
      <c r="D10" s="824">
        <v>340</v>
      </c>
      <c r="E10" s="824">
        <v>694</v>
      </c>
      <c r="F10" s="824">
        <v>11858</v>
      </c>
      <c r="G10" s="824">
        <v>624</v>
      </c>
      <c r="H10" s="824">
        <v>10786</v>
      </c>
      <c r="I10" s="824">
        <v>21</v>
      </c>
      <c r="J10" s="824">
        <v>238</v>
      </c>
      <c r="K10" s="824">
        <v>0</v>
      </c>
      <c r="L10" s="824">
        <v>0</v>
      </c>
      <c r="M10" s="824">
        <v>49</v>
      </c>
      <c r="N10" s="824">
        <v>834</v>
      </c>
    </row>
    <row r="11" spans="1:18" ht="20.100000000000001" customHeight="1">
      <c r="D11" s="823"/>
      <c r="E11" s="822"/>
      <c r="F11" s="822"/>
      <c r="G11" s="822"/>
      <c r="H11" s="822"/>
      <c r="I11" s="822"/>
      <c r="J11" s="822"/>
      <c r="K11" s="822"/>
      <c r="L11" s="822"/>
      <c r="M11" s="822"/>
      <c r="N11" s="822"/>
    </row>
    <row r="12" spans="1:18" ht="20.100000000000001" customHeight="1">
      <c r="A12" s="1448" t="s">
        <v>1227</v>
      </c>
      <c r="B12" s="1448"/>
      <c r="C12" s="284" t="s">
        <v>57</v>
      </c>
      <c r="D12" s="823">
        <v>30</v>
      </c>
      <c r="E12" s="822">
        <v>55</v>
      </c>
      <c r="F12" s="822">
        <v>981</v>
      </c>
      <c r="G12" s="822">
        <v>52</v>
      </c>
      <c r="H12" s="822">
        <v>942</v>
      </c>
      <c r="I12" s="822">
        <v>2</v>
      </c>
      <c r="J12" s="822">
        <v>33</v>
      </c>
      <c r="K12" s="822">
        <v>0</v>
      </c>
      <c r="L12" s="822">
        <v>0</v>
      </c>
      <c r="M12" s="822">
        <v>1</v>
      </c>
      <c r="N12" s="822">
        <v>6</v>
      </c>
    </row>
    <row r="13" spans="1:18" ht="20.100000000000001" customHeight="1">
      <c r="A13" s="1448"/>
      <c r="B13" s="1448"/>
      <c r="C13" s="284" t="s">
        <v>56</v>
      </c>
      <c r="D13" s="823">
        <v>27</v>
      </c>
      <c r="E13" s="822">
        <v>50</v>
      </c>
      <c r="F13" s="822">
        <v>1034</v>
      </c>
      <c r="G13" s="822">
        <v>45</v>
      </c>
      <c r="H13" s="822">
        <v>971</v>
      </c>
      <c r="I13" s="822">
        <v>2</v>
      </c>
      <c r="J13" s="822">
        <v>26</v>
      </c>
      <c r="K13" s="822">
        <v>0</v>
      </c>
      <c r="L13" s="822">
        <v>0</v>
      </c>
      <c r="M13" s="822">
        <v>3</v>
      </c>
      <c r="N13" s="822">
        <v>37</v>
      </c>
    </row>
    <row r="14" spans="1:18" ht="20.100000000000001" customHeight="1">
      <c r="C14" s="284" t="s">
        <v>55</v>
      </c>
      <c r="D14" s="823">
        <v>28</v>
      </c>
      <c r="E14" s="822">
        <v>60</v>
      </c>
      <c r="F14" s="822">
        <v>1089</v>
      </c>
      <c r="G14" s="822">
        <v>47</v>
      </c>
      <c r="H14" s="822">
        <v>887</v>
      </c>
      <c r="I14" s="822">
        <v>2</v>
      </c>
      <c r="J14" s="822">
        <v>18</v>
      </c>
      <c r="K14" s="822">
        <v>0</v>
      </c>
      <c r="L14" s="822">
        <v>0</v>
      </c>
      <c r="M14" s="822">
        <v>11</v>
      </c>
      <c r="N14" s="822">
        <v>184</v>
      </c>
    </row>
    <row r="15" spans="1:18" ht="20.100000000000001" customHeight="1">
      <c r="C15" s="284" t="s">
        <v>54</v>
      </c>
      <c r="D15" s="823">
        <v>29</v>
      </c>
      <c r="E15" s="822">
        <v>55</v>
      </c>
      <c r="F15" s="822">
        <v>889</v>
      </c>
      <c r="G15" s="822">
        <v>51</v>
      </c>
      <c r="H15" s="822">
        <v>833</v>
      </c>
      <c r="I15" s="822">
        <v>0</v>
      </c>
      <c r="J15" s="822">
        <v>0</v>
      </c>
      <c r="K15" s="822">
        <v>0</v>
      </c>
      <c r="L15" s="822">
        <v>0</v>
      </c>
      <c r="M15" s="822">
        <v>4</v>
      </c>
      <c r="N15" s="822">
        <v>56</v>
      </c>
    </row>
    <row r="16" spans="1:18" ht="20.100000000000001" customHeight="1">
      <c r="C16" s="284" t="s">
        <v>53</v>
      </c>
      <c r="D16" s="823">
        <v>25</v>
      </c>
      <c r="E16" s="822">
        <v>40</v>
      </c>
      <c r="F16" s="822">
        <v>671</v>
      </c>
      <c r="G16" s="822">
        <v>37</v>
      </c>
      <c r="H16" s="822">
        <v>617</v>
      </c>
      <c r="I16" s="822">
        <v>1</v>
      </c>
      <c r="J16" s="822">
        <v>19</v>
      </c>
      <c r="K16" s="822">
        <v>0</v>
      </c>
      <c r="L16" s="822">
        <v>0</v>
      </c>
      <c r="M16" s="822">
        <v>2</v>
      </c>
      <c r="N16" s="822">
        <v>35</v>
      </c>
    </row>
    <row r="17" spans="1:14" ht="20.100000000000001" customHeight="1">
      <c r="C17" s="284" t="s">
        <v>52</v>
      </c>
      <c r="D17" s="823">
        <v>29</v>
      </c>
      <c r="E17" s="822">
        <v>55</v>
      </c>
      <c r="F17" s="822">
        <v>865</v>
      </c>
      <c r="G17" s="822">
        <v>48</v>
      </c>
      <c r="H17" s="822">
        <v>760</v>
      </c>
      <c r="I17" s="822">
        <v>0</v>
      </c>
      <c r="J17" s="822">
        <v>0</v>
      </c>
      <c r="K17" s="822">
        <v>0</v>
      </c>
      <c r="L17" s="822">
        <v>0</v>
      </c>
      <c r="M17" s="822">
        <v>7</v>
      </c>
      <c r="N17" s="822">
        <v>105</v>
      </c>
    </row>
    <row r="18" spans="1:14" ht="20.100000000000001" customHeight="1">
      <c r="C18" s="284">
        <v>10</v>
      </c>
      <c r="D18" s="823">
        <v>31</v>
      </c>
      <c r="E18" s="822">
        <v>65</v>
      </c>
      <c r="F18" s="822">
        <v>1379</v>
      </c>
      <c r="G18" s="822">
        <v>54</v>
      </c>
      <c r="H18" s="822">
        <v>1137</v>
      </c>
      <c r="I18" s="822">
        <v>1</v>
      </c>
      <c r="J18" s="822">
        <v>30</v>
      </c>
      <c r="K18" s="822">
        <v>0</v>
      </c>
      <c r="L18" s="822">
        <v>0</v>
      </c>
      <c r="M18" s="822">
        <v>10</v>
      </c>
      <c r="N18" s="822">
        <v>212</v>
      </c>
    </row>
    <row r="19" spans="1:14" ht="20.100000000000001" customHeight="1">
      <c r="C19" s="284">
        <v>11</v>
      </c>
      <c r="D19" s="823">
        <v>29</v>
      </c>
      <c r="E19" s="822">
        <v>62</v>
      </c>
      <c r="F19" s="822">
        <v>1068</v>
      </c>
      <c r="G19" s="822">
        <v>57</v>
      </c>
      <c r="H19" s="822">
        <v>1001</v>
      </c>
      <c r="I19" s="822">
        <v>2</v>
      </c>
      <c r="J19" s="822">
        <v>15</v>
      </c>
      <c r="K19" s="822">
        <v>0</v>
      </c>
      <c r="L19" s="822">
        <v>0</v>
      </c>
      <c r="M19" s="822">
        <v>3</v>
      </c>
      <c r="N19" s="822">
        <v>52</v>
      </c>
    </row>
    <row r="20" spans="1:14" ht="20.100000000000001" customHeight="1">
      <c r="C20" s="284">
        <v>12</v>
      </c>
      <c r="D20" s="823">
        <v>27</v>
      </c>
      <c r="E20" s="822">
        <v>58</v>
      </c>
      <c r="F20" s="822">
        <v>904</v>
      </c>
      <c r="G20" s="822">
        <v>53</v>
      </c>
      <c r="H20" s="822">
        <v>835</v>
      </c>
      <c r="I20" s="822">
        <v>2</v>
      </c>
      <c r="J20" s="822">
        <v>25</v>
      </c>
      <c r="K20" s="822">
        <v>0</v>
      </c>
      <c r="L20" s="822">
        <v>0</v>
      </c>
      <c r="M20" s="822">
        <v>3</v>
      </c>
      <c r="N20" s="822">
        <v>44</v>
      </c>
    </row>
    <row r="21" spans="1:14" ht="20.100000000000001" customHeight="1">
      <c r="A21" s="1448" t="s">
        <v>1226</v>
      </c>
      <c r="B21" s="1448"/>
      <c r="C21" s="284" t="s">
        <v>51</v>
      </c>
      <c r="D21" s="823">
        <v>28</v>
      </c>
      <c r="E21" s="822">
        <v>59</v>
      </c>
      <c r="F21" s="822">
        <v>896</v>
      </c>
      <c r="G21" s="822">
        <v>58</v>
      </c>
      <c r="H21" s="822">
        <v>888</v>
      </c>
      <c r="I21" s="822">
        <v>1</v>
      </c>
      <c r="J21" s="822">
        <v>8</v>
      </c>
      <c r="K21" s="822">
        <v>0</v>
      </c>
      <c r="L21" s="822">
        <v>0</v>
      </c>
      <c r="M21" s="822">
        <v>0</v>
      </c>
      <c r="N21" s="822">
        <v>0</v>
      </c>
    </row>
    <row r="22" spans="1:14" ht="20.100000000000001" customHeight="1">
      <c r="C22" s="284" t="s">
        <v>50</v>
      </c>
      <c r="D22" s="823">
        <v>29</v>
      </c>
      <c r="E22" s="822">
        <v>68</v>
      </c>
      <c r="F22" s="822">
        <v>1087</v>
      </c>
      <c r="G22" s="822">
        <v>63</v>
      </c>
      <c r="H22" s="822">
        <v>1012</v>
      </c>
      <c r="I22" s="822">
        <v>2</v>
      </c>
      <c r="J22" s="822">
        <v>23</v>
      </c>
      <c r="K22" s="822">
        <v>0</v>
      </c>
      <c r="L22" s="822">
        <v>0</v>
      </c>
      <c r="M22" s="822">
        <v>3</v>
      </c>
      <c r="N22" s="822">
        <v>52</v>
      </c>
    </row>
    <row r="23" spans="1:14" ht="20.100000000000001" customHeight="1" thickBot="1">
      <c r="A23" s="279"/>
      <c r="B23" s="279"/>
      <c r="C23" s="302" t="s">
        <v>49</v>
      </c>
      <c r="D23" s="821">
        <v>28</v>
      </c>
      <c r="E23" s="820">
        <v>67</v>
      </c>
      <c r="F23" s="820">
        <v>995</v>
      </c>
      <c r="G23" s="820">
        <v>59</v>
      </c>
      <c r="H23" s="820">
        <v>903</v>
      </c>
      <c r="I23" s="820">
        <v>6</v>
      </c>
      <c r="J23" s="820">
        <v>41</v>
      </c>
      <c r="K23" s="820">
        <v>0</v>
      </c>
      <c r="L23" s="820">
        <v>0</v>
      </c>
      <c r="M23" s="820">
        <v>2</v>
      </c>
      <c r="N23" s="820">
        <v>51</v>
      </c>
    </row>
    <row r="24" spans="1:14" ht="9.9499999999999993" customHeight="1">
      <c r="C24" s="284"/>
      <c r="D24" s="391"/>
      <c r="E24" s="391"/>
      <c r="F24" s="391"/>
      <c r="G24" s="391"/>
      <c r="H24" s="391"/>
      <c r="I24" s="391"/>
      <c r="J24" s="391"/>
      <c r="K24" s="391"/>
      <c r="L24" s="391"/>
      <c r="M24" s="391"/>
      <c r="N24" s="391"/>
    </row>
    <row r="25" spans="1:14" ht="20.100000000000001" customHeight="1">
      <c r="A25" s="268" t="s">
        <v>1292</v>
      </c>
      <c r="C25" s="273"/>
      <c r="D25" s="819"/>
      <c r="E25" s="819"/>
      <c r="F25" s="819"/>
      <c r="G25" s="819"/>
      <c r="H25" s="819"/>
      <c r="I25" s="819"/>
      <c r="J25" s="819"/>
      <c r="K25" s="819"/>
      <c r="L25" s="819"/>
      <c r="M25" s="819"/>
      <c r="N25" s="819"/>
    </row>
    <row r="26" spans="1:14" ht="20.100000000000001" customHeight="1">
      <c r="A26" s="380" t="s">
        <v>1769</v>
      </c>
      <c r="B26" s="380"/>
      <c r="C26" s="380"/>
    </row>
  </sheetData>
  <mergeCells count="15">
    <mergeCell ref="M3:N3"/>
    <mergeCell ref="A1:N1"/>
    <mergeCell ref="A12:B12"/>
    <mergeCell ref="A21:B21"/>
    <mergeCell ref="D3:F3"/>
    <mergeCell ref="A3:C4"/>
    <mergeCell ref="G3:H3"/>
    <mergeCell ref="I3:J3"/>
    <mergeCell ref="K3:L3"/>
    <mergeCell ref="A13:B13"/>
    <mergeCell ref="A6:C6"/>
    <mergeCell ref="A7:C7"/>
    <mergeCell ref="A8:C8"/>
    <mergeCell ref="A9:C9"/>
    <mergeCell ref="A10:C1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view="pageBreakPreview" zoomScale="80" zoomScaleNormal="85" zoomScaleSheetLayoutView="80" workbookViewId="0">
      <selection sqref="A1:XFD1048576"/>
    </sheetView>
  </sheetViews>
  <sheetFormatPr defaultRowHeight="13.5"/>
  <cols>
    <col min="1" max="1" width="4.5" style="1" customWidth="1"/>
    <col min="2" max="2" width="4.875" style="1" bestFit="1" customWidth="1"/>
    <col min="3" max="3" width="5.875" style="1" customWidth="1"/>
    <col min="4" max="21" width="11.125" style="1" customWidth="1"/>
    <col min="22" max="16384" width="9" style="1"/>
  </cols>
  <sheetData>
    <row r="1" spans="1:22" ht="27" customHeight="1">
      <c r="A1" s="1424" t="s">
        <v>1807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  <c r="Q1" s="1424"/>
      <c r="R1" s="1424"/>
      <c r="S1" s="1424"/>
      <c r="T1" s="1424"/>
      <c r="U1" s="1424"/>
    </row>
    <row r="2" spans="1:22" ht="20.100000000000001" customHeight="1" thickBo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19"/>
    </row>
    <row r="3" spans="1:22" s="818" customFormat="1" ht="20.100000000000001" customHeight="1">
      <c r="A3" s="1425" t="s">
        <v>2</v>
      </c>
      <c r="B3" s="1426"/>
      <c r="C3" s="1426"/>
      <c r="D3" s="1619" t="s">
        <v>68</v>
      </c>
      <c r="E3" s="1619"/>
      <c r="F3" s="1619"/>
      <c r="G3" s="1619" t="s">
        <v>1806</v>
      </c>
      <c r="H3" s="1619"/>
      <c r="I3" s="1619"/>
      <c r="J3" s="1619" t="s">
        <v>1855</v>
      </c>
      <c r="K3" s="1619"/>
      <c r="L3" s="1619"/>
      <c r="M3" s="1619" t="s">
        <v>1805</v>
      </c>
      <c r="N3" s="1619"/>
      <c r="O3" s="1619"/>
      <c r="P3" s="1619" t="s">
        <v>1804</v>
      </c>
      <c r="Q3" s="1619"/>
      <c r="R3" s="1619"/>
      <c r="S3" s="1619" t="s">
        <v>1803</v>
      </c>
      <c r="T3" s="1619"/>
      <c r="U3" s="1620"/>
      <c r="V3" s="816"/>
    </row>
    <row r="4" spans="1:22" s="813" customFormat="1" ht="20.100000000000001" customHeight="1">
      <c r="A4" s="1443"/>
      <c r="B4" s="1444"/>
      <c r="C4" s="1444"/>
      <c r="D4" s="717" t="s">
        <v>1802</v>
      </c>
      <c r="E4" s="717" t="s">
        <v>1800</v>
      </c>
      <c r="F4" s="717" t="s">
        <v>1799</v>
      </c>
      <c r="G4" s="717" t="s">
        <v>1801</v>
      </c>
      <c r="H4" s="717" t="s">
        <v>1800</v>
      </c>
      <c r="I4" s="717" t="s">
        <v>1799</v>
      </c>
      <c r="J4" s="717" t="s">
        <v>1801</v>
      </c>
      <c r="K4" s="717" t="s">
        <v>1800</v>
      </c>
      <c r="L4" s="717" t="s">
        <v>1799</v>
      </c>
      <c r="M4" s="717" t="s">
        <v>1801</v>
      </c>
      <c r="N4" s="717" t="s">
        <v>1800</v>
      </c>
      <c r="O4" s="717" t="s">
        <v>1799</v>
      </c>
      <c r="P4" s="717" t="s">
        <v>1801</v>
      </c>
      <c r="Q4" s="717" t="s">
        <v>1800</v>
      </c>
      <c r="R4" s="717" t="s">
        <v>1799</v>
      </c>
      <c r="S4" s="717" t="s">
        <v>1801</v>
      </c>
      <c r="T4" s="717" t="s">
        <v>1800</v>
      </c>
      <c r="U4" s="817" t="s">
        <v>1799</v>
      </c>
    </row>
    <row r="5" spans="1:22" ht="20.100000000000001" customHeight="1">
      <c r="A5" s="816"/>
      <c r="B5" s="816"/>
      <c r="C5" s="816"/>
      <c r="D5" s="815" t="s">
        <v>1798</v>
      </c>
      <c r="E5" s="814" t="s">
        <v>1328</v>
      </c>
      <c r="F5" s="814" t="s">
        <v>1328</v>
      </c>
      <c r="G5" s="814" t="s">
        <v>1798</v>
      </c>
      <c r="H5" s="814" t="s">
        <v>1328</v>
      </c>
      <c r="I5" s="814" t="s">
        <v>1328</v>
      </c>
      <c r="J5" s="814" t="s">
        <v>1798</v>
      </c>
      <c r="K5" s="814" t="s">
        <v>1328</v>
      </c>
      <c r="L5" s="814" t="s">
        <v>1328</v>
      </c>
      <c r="M5" s="814" t="s">
        <v>1798</v>
      </c>
      <c r="N5" s="814" t="s">
        <v>1328</v>
      </c>
      <c r="O5" s="814" t="s">
        <v>1328</v>
      </c>
      <c r="P5" s="814" t="s">
        <v>1798</v>
      </c>
      <c r="Q5" s="814" t="s">
        <v>1328</v>
      </c>
      <c r="R5" s="814" t="s">
        <v>1328</v>
      </c>
      <c r="S5" s="814" t="s">
        <v>1798</v>
      </c>
      <c r="T5" s="814" t="s">
        <v>1328</v>
      </c>
      <c r="U5" s="814" t="s">
        <v>1328</v>
      </c>
      <c r="V5" s="813"/>
    </row>
    <row r="6" spans="1:22" ht="20.100000000000001" customHeight="1">
      <c r="A6" s="1423" t="s">
        <v>11</v>
      </c>
      <c r="B6" s="1423"/>
      <c r="C6" s="1427"/>
      <c r="D6" s="790">
        <v>648</v>
      </c>
      <c r="E6" s="790">
        <v>6524</v>
      </c>
      <c r="F6" s="790">
        <v>41403</v>
      </c>
      <c r="G6" s="790">
        <v>8</v>
      </c>
      <c r="H6" s="790">
        <v>44</v>
      </c>
      <c r="I6" s="790">
        <v>95</v>
      </c>
      <c r="J6" s="790">
        <v>82</v>
      </c>
      <c r="K6" s="790">
        <v>1445</v>
      </c>
      <c r="L6" s="790">
        <v>905</v>
      </c>
      <c r="M6" s="790">
        <v>310</v>
      </c>
      <c r="N6" s="790">
        <v>2920</v>
      </c>
      <c r="O6" s="790">
        <v>31944</v>
      </c>
      <c r="P6" s="790">
        <v>121</v>
      </c>
      <c r="Q6" s="790">
        <v>1440</v>
      </c>
      <c r="R6" s="790">
        <v>2430</v>
      </c>
      <c r="S6" s="790">
        <v>127</v>
      </c>
      <c r="T6" s="790">
        <v>675</v>
      </c>
      <c r="U6" s="790">
        <v>6029</v>
      </c>
    </row>
    <row r="7" spans="1:22" s="323" customFormat="1" ht="20.100000000000001" customHeight="1">
      <c r="A7" s="1428" t="s">
        <v>12</v>
      </c>
      <c r="B7" s="1428"/>
      <c r="C7" s="1429"/>
      <c r="D7" s="790">
        <v>572</v>
      </c>
      <c r="E7" s="790">
        <v>4395</v>
      </c>
      <c r="F7" s="790">
        <v>10445</v>
      </c>
      <c r="G7" s="790">
        <v>12</v>
      </c>
      <c r="H7" s="790">
        <v>64</v>
      </c>
      <c r="I7" s="790">
        <v>26</v>
      </c>
      <c r="J7" s="790">
        <v>64</v>
      </c>
      <c r="K7" s="790">
        <v>620</v>
      </c>
      <c r="L7" s="790">
        <v>480</v>
      </c>
      <c r="M7" s="790">
        <v>313</v>
      </c>
      <c r="N7" s="790">
        <v>2756</v>
      </c>
      <c r="O7" s="790">
        <v>6970</v>
      </c>
      <c r="P7" s="790">
        <v>36</v>
      </c>
      <c r="Q7" s="790">
        <v>280</v>
      </c>
      <c r="R7" s="790">
        <v>560</v>
      </c>
      <c r="S7" s="790">
        <v>147</v>
      </c>
      <c r="T7" s="790">
        <v>675</v>
      </c>
      <c r="U7" s="790">
        <v>2409</v>
      </c>
      <c r="V7" s="1"/>
    </row>
    <row r="8" spans="1:22" s="323" customFormat="1" ht="20.100000000000001" customHeight="1">
      <c r="A8" s="1428" t="s">
        <v>13</v>
      </c>
      <c r="B8" s="1428"/>
      <c r="C8" s="1429"/>
      <c r="D8" s="790">
        <v>757</v>
      </c>
      <c r="E8" s="790">
        <v>6927</v>
      </c>
      <c r="F8" s="790">
        <v>25188</v>
      </c>
      <c r="G8" s="790">
        <v>13</v>
      </c>
      <c r="H8" s="790">
        <v>105</v>
      </c>
      <c r="I8" s="790">
        <v>45</v>
      </c>
      <c r="J8" s="790">
        <v>139</v>
      </c>
      <c r="K8" s="790">
        <v>1563</v>
      </c>
      <c r="L8" s="790">
        <v>2790</v>
      </c>
      <c r="M8" s="790">
        <v>388</v>
      </c>
      <c r="N8" s="790">
        <v>3651</v>
      </c>
      <c r="O8" s="790">
        <v>17249</v>
      </c>
      <c r="P8" s="790">
        <v>76</v>
      </c>
      <c r="Q8" s="790">
        <v>858</v>
      </c>
      <c r="R8" s="790">
        <v>1157</v>
      </c>
      <c r="S8" s="790">
        <v>141</v>
      </c>
      <c r="T8" s="790">
        <v>750</v>
      </c>
      <c r="U8" s="790">
        <v>3947</v>
      </c>
    </row>
    <row r="9" spans="1:22" s="323" customFormat="1" ht="20.100000000000001" customHeight="1">
      <c r="A9" s="1428" t="s">
        <v>14</v>
      </c>
      <c r="B9" s="1428"/>
      <c r="C9" s="1429"/>
      <c r="D9" s="799">
        <v>733</v>
      </c>
      <c r="E9" s="799">
        <v>5817</v>
      </c>
      <c r="F9" s="799">
        <v>30681</v>
      </c>
      <c r="G9" s="799">
        <v>12</v>
      </c>
      <c r="H9" s="799">
        <v>109</v>
      </c>
      <c r="I9" s="799">
        <v>70</v>
      </c>
      <c r="J9" s="799">
        <v>158</v>
      </c>
      <c r="K9" s="799">
        <v>1495</v>
      </c>
      <c r="L9" s="799">
        <v>1880</v>
      </c>
      <c r="M9" s="799">
        <v>361</v>
      </c>
      <c r="N9" s="799">
        <v>3009</v>
      </c>
      <c r="O9" s="799">
        <v>22894</v>
      </c>
      <c r="P9" s="799">
        <v>80</v>
      </c>
      <c r="Q9" s="799">
        <v>614</v>
      </c>
      <c r="R9" s="799">
        <v>1424</v>
      </c>
      <c r="S9" s="799">
        <v>122</v>
      </c>
      <c r="T9" s="799">
        <v>590</v>
      </c>
      <c r="U9" s="799">
        <v>4413</v>
      </c>
    </row>
    <row r="10" spans="1:22" ht="20.100000000000001" customHeight="1">
      <c r="A10" s="1421" t="s">
        <v>15</v>
      </c>
      <c r="B10" s="1421"/>
      <c r="C10" s="1422"/>
      <c r="D10" s="850">
        <v>683</v>
      </c>
      <c r="E10" s="850">
        <v>8558</v>
      </c>
      <c r="F10" s="850">
        <v>25033</v>
      </c>
      <c r="G10" s="850">
        <v>123</v>
      </c>
      <c r="H10" s="850">
        <v>2059</v>
      </c>
      <c r="I10" s="850">
        <v>850</v>
      </c>
      <c r="J10" s="850">
        <v>91</v>
      </c>
      <c r="K10" s="850">
        <v>920</v>
      </c>
      <c r="L10" s="850">
        <v>340</v>
      </c>
      <c r="M10" s="850">
        <v>285</v>
      </c>
      <c r="N10" s="850">
        <v>3324</v>
      </c>
      <c r="O10" s="850">
        <v>16722</v>
      </c>
      <c r="P10" s="850">
        <v>80</v>
      </c>
      <c r="Q10" s="850">
        <v>1215</v>
      </c>
      <c r="R10" s="850">
        <v>1000</v>
      </c>
      <c r="S10" s="850">
        <v>104</v>
      </c>
      <c r="T10" s="850">
        <v>1040</v>
      </c>
      <c r="U10" s="850">
        <v>6121</v>
      </c>
      <c r="V10" s="323"/>
    </row>
    <row r="11" spans="1:22" ht="20.100000000000001" customHeight="1">
      <c r="B11" s="13"/>
      <c r="C11" s="13"/>
      <c r="D11" s="320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319"/>
      <c r="P11" s="319"/>
      <c r="Q11" s="319"/>
      <c r="R11" s="319"/>
      <c r="S11" s="319"/>
      <c r="T11" s="319"/>
      <c r="U11" s="319"/>
    </row>
    <row r="12" spans="1:22" ht="20.100000000000001" customHeight="1">
      <c r="A12" s="1423" t="s">
        <v>16</v>
      </c>
      <c r="B12" s="1423"/>
      <c r="C12" s="95" t="s">
        <v>1294</v>
      </c>
      <c r="D12" s="320">
        <v>80</v>
      </c>
      <c r="E12" s="319">
        <v>850</v>
      </c>
      <c r="F12" s="319">
        <v>3448</v>
      </c>
      <c r="G12" s="319">
        <v>0</v>
      </c>
      <c r="H12" s="319">
        <v>0</v>
      </c>
      <c r="I12" s="319">
        <v>0</v>
      </c>
      <c r="J12" s="319">
        <v>9</v>
      </c>
      <c r="K12" s="319">
        <v>50</v>
      </c>
      <c r="L12" s="319">
        <v>70</v>
      </c>
      <c r="M12" s="319">
        <v>34</v>
      </c>
      <c r="N12" s="319">
        <v>400</v>
      </c>
      <c r="O12" s="319">
        <v>1918</v>
      </c>
      <c r="P12" s="319">
        <v>0</v>
      </c>
      <c r="Q12" s="319">
        <v>0</v>
      </c>
      <c r="R12" s="319">
        <v>0</v>
      </c>
      <c r="S12" s="319">
        <v>37</v>
      </c>
      <c r="T12" s="319">
        <v>400</v>
      </c>
      <c r="U12" s="319">
        <v>1460</v>
      </c>
      <c r="V12" s="781"/>
    </row>
    <row r="13" spans="1:22" ht="20.100000000000001" customHeight="1">
      <c r="A13" s="1423"/>
      <c r="B13" s="1423"/>
      <c r="C13" s="14" t="s">
        <v>15</v>
      </c>
      <c r="D13" s="320">
        <v>108</v>
      </c>
      <c r="E13" s="319">
        <v>1375</v>
      </c>
      <c r="F13" s="319">
        <v>8495</v>
      </c>
      <c r="G13" s="319">
        <v>1</v>
      </c>
      <c r="H13" s="319">
        <v>200</v>
      </c>
      <c r="I13" s="319">
        <v>0</v>
      </c>
      <c r="J13" s="319">
        <v>25</v>
      </c>
      <c r="K13" s="319">
        <v>300</v>
      </c>
      <c r="L13" s="319">
        <v>0</v>
      </c>
      <c r="M13" s="319">
        <v>48</v>
      </c>
      <c r="N13" s="319">
        <v>600</v>
      </c>
      <c r="O13" s="319">
        <v>6557</v>
      </c>
      <c r="P13" s="319">
        <v>7</v>
      </c>
      <c r="Q13" s="319">
        <v>35</v>
      </c>
      <c r="R13" s="319">
        <v>40</v>
      </c>
      <c r="S13" s="319">
        <v>27</v>
      </c>
      <c r="T13" s="319">
        <v>240</v>
      </c>
      <c r="U13" s="319">
        <v>1898</v>
      </c>
      <c r="V13" s="781"/>
    </row>
    <row r="14" spans="1:22" ht="20.100000000000001" customHeight="1">
      <c r="C14" s="14" t="s">
        <v>18</v>
      </c>
      <c r="D14" s="320">
        <v>119</v>
      </c>
      <c r="E14" s="319">
        <v>1410</v>
      </c>
      <c r="F14" s="319">
        <v>985</v>
      </c>
      <c r="G14" s="319">
        <v>5</v>
      </c>
      <c r="H14" s="319">
        <v>40</v>
      </c>
      <c r="I14" s="319">
        <v>0</v>
      </c>
      <c r="J14" s="319">
        <v>21</v>
      </c>
      <c r="K14" s="319">
        <v>120</v>
      </c>
      <c r="L14" s="319">
        <v>30</v>
      </c>
      <c r="M14" s="319">
        <v>39</v>
      </c>
      <c r="N14" s="319">
        <v>350</v>
      </c>
      <c r="O14" s="319">
        <v>180</v>
      </c>
      <c r="P14" s="319">
        <v>44</v>
      </c>
      <c r="Q14" s="319">
        <v>800</v>
      </c>
      <c r="R14" s="319">
        <v>500</v>
      </c>
      <c r="S14" s="319">
        <v>10</v>
      </c>
      <c r="T14" s="319">
        <v>100</v>
      </c>
      <c r="U14" s="319">
        <v>275</v>
      </c>
      <c r="V14" s="781"/>
    </row>
    <row r="15" spans="1:22" ht="20.100000000000001" customHeight="1">
      <c r="C15" s="14" t="s">
        <v>19</v>
      </c>
      <c r="D15" s="320">
        <v>77</v>
      </c>
      <c r="E15" s="319">
        <v>852</v>
      </c>
      <c r="F15" s="319">
        <v>5873</v>
      </c>
      <c r="G15" s="319">
        <v>6</v>
      </c>
      <c r="H15" s="319">
        <v>17</v>
      </c>
      <c r="I15" s="319">
        <v>0</v>
      </c>
      <c r="J15" s="319">
        <v>6</v>
      </c>
      <c r="K15" s="319">
        <v>35</v>
      </c>
      <c r="L15" s="319">
        <v>40</v>
      </c>
      <c r="M15" s="319">
        <v>65</v>
      </c>
      <c r="N15" s="319">
        <v>800</v>
      </c>
      <c r="O15" s="319">
        <v>5833</v>
      </c>
      <c r="P15" s="319">
        <v>0</v>
      </c>
      <c r="Q15" s="319">
        <v>0</v>
      </c>
      <c r="R15" s="319">
        <v>0</v>
      </c>
      <c r="S15" s="319">
        <v>0</v>
      </c>
      <c r="T15" s="319">
        <v>0</v>
      </c>
      <c r="U15" s="319">
        <v>0</v>
      </c>
      <c r="V15" s="781"/>
    </row>
    <row r="16" spans="1:22" ht="20.100000000000001" customHeight="1">
      <c r="C16" s="14" t="s">
        <v>20</v>
      </c>
      <c r="D16" s="320">
        <v>96</v>
      </c>
      <c r="E16" s="319">
        <v>1542</v>
      </c>
      <c r="F16" s="319">
        <v>1862</v>
      </c>
      <c r="G16" s="319">
        <v>52</v>
      </c>
      <c r="H16" s="319">
        <v>1073</v>
      </c>
      <c r="I16" s="319">
        <v>100</v>
      </c>
      <c r="J16" s="319">
        <v>16</v>
      </c>
      <c r="K16" s="319">
        <v>215</v>
      </c>
      <c r="L16" s="319">
        <v>0</v>
      </c>
      <c r="M16" s="319">
        <v>2</v>
      </c>
      <c r="N16" s="319">
        <v>24</v>
      </c>
      <c r="O16" s="319">
        <v>0</v>
      </c>
      <c r="P16" s="319">
        <v>6</v>
      </c>
      <c r="Q16" s="319">
        <v>30</v>
      </c>
      <c r="R16" s="319">
        <v>60</v>
      </c>
      <c r="S16" s="319">
        <v>20</v>
      </c>
      <c r="T16" s="319">
        <v>200</v>
      </c>
      <c r="U16" s="319">
        <v>1702</v>
      </c>
      <c r="V16" s="781"/>
    </row>
    <row r="17" spans="1:23" ht="20.100000000000001" customHeight="1">
      <c r="C17" s="14" t="s">
        <v>21</v>
      </c>
      <c r="D17" s="320">
        <v>120</v>
      </c>
      <c r="E17" s="319">
        <v>1119</v>
      </c>
      <c r="F17" s="319">
        <v>2830</v>
      </c>
      <c r="G17" s="319">
        <v>28</v>
      </c>
      <c r="H17" s="319">
        <v>219</v>
      </c>
      <c r="I17" s="319">
        <v>110</v>
      </c>
      <c r="J17" s="319">
        <v>6</v>
      </c>
      <c r="K17" s="319">
        <v>50</v>
      </c>
      <c r="L17" s="319">
        <v>0</v>
      </c>
      <c r="M17" s="319">
        <v>76</v>
      </c>
      <c r="N17" s="319">
        <v>750</v>
      </c>
      <c r="O17" s="319">
        <v>1934</v>
      </c>
      <c r="P17" s="319">
        <v>0</v>
      </c>
      <c r="Q17" s="319">
        <v>0</v>
      </c>
      <c r="R17" s="319">
        <v>0</v>
      </c>
      <c r="S17" s="319">
        <v>10</v>
      </c>
      <c r="T17" s="319">
        <v>100</v>
      </c>
      <c r="U17" s="319">
        <v>786</v>
      </c>
      <c r="V17" s="781"/>
    </row>
    <row r="18" spans="1:23" ht="20.100000000000001" customHeight="1">
      <c r="C18" s="95">
        <v>10</v>
      </c>
      <c r="D18" s="320">
        <v>62</v>
      </c>
      <c r="E18" s="319">
        <v>1200</v>
      </c>
      <c r="F18" s="319">
        <v>1300</v>
      </c>
      <c r="G18" s="319">
        <v>18</v>
      </c>
      <c r="H18" s="319">
        <v>450</v>
      </c>
      <c r="I18" s="319">
        <v>600</v>
      </c>
      <c r="J18" s="319">
        <v>0</v>
      </c>
      <c r="K18" s="319">
        <v>0</v>
      </c>
      <c r="L18" s="319">
        <v>0</v>
      </c>
      <c r="M18" s="319">
        <v>21</v>
      </c>
      <c r="N18" s="319">
        <v>400</v>
      </c>
      <c r="O18" s="319">
        <v>300</v>
      </c>
      <c r="P18" s="319">
        <v>23</v>
      </c>
      <c r="Q18" s="319">
        <v>350</v>
      </c>
      <c r="R18" s="319">
        <v>400</v>
      </c>
      <c r="S18" s="319">
        <v>0</v>
      </c>
      <c r="T18" s="319">
        <v>0</v>
      </c>
      <c r="U18" s="319">
        <v>0</v>
      </c>
      <c r="V18" s="781"/>
    </row>
    <row r="19" spans="1:23" ht="20.100000000000001" customHeight="1" thickBot="1">
      <c r="A19" s="86"/>
      <c r="B19" s="86"/>
      <c r="C19" s="812">
        <v>11</v>
      </c>
      <c r="D19" s="318">
        <v>21</v>
      </c>
      <c r="E19" s="317">
        <v>210</v>
      </c>
      <c r="F19" s="317">
        <v>240</v>
      </c>
      <c r="G19" s="317">
        <v>13</v>
      </c>
      <c r="H19" s="317">
        <v>60</v>
      </c>
      <c r="I19" s="317">
        <v>40</v>
      </c>
      <c r="J19" s="317">
        <v>8</v>
      </c>
      <c r="K19" s="317">
        <v>150</v>
      </c>
      <c r="L19" s="317">
        <v>200</v>
      </c>
      <c r="M19" s="317">
        <v>0</v>
      </c>
      <c r="N19" s="317">
        <v>0</v>
      </c>
      <c r="O19" s="317">
        <v>0</v>
      </c>
      <c r="P19" s="317">
        <v>0</v>
      </c>
      <c r="Q19" s="317">
        <v>0</v>
      </c>
      <c r="R19" s="317">
        <v>0</v>
      </c>
      <c r="S19" s="317">
        <v>0</v>
      </c>
      <c r="T19" s="317">
        <v>0</v>
      </c>
      <c r="U19" s="317">
        <v>0</v>
      </c>
      <c r="V19" s="781"/>
    </row>
    <row r="20" spans="1:23" ht="9.9499999999999993" customHeight="1">
      <c r="C20" s="95"/>
      <c r="D20" s="534"/>
      <c r="E20" s="534"/>
      <c r="F20" s="534"/>
      <c r="G20" s="534"/>
      <c r="H20" s="534"/>
      <c r="I20" s="534"/>
      <c r="J20" s="534"/>
      <c r="K20" s="534"/>
      <c r="L20" s="534"/>
      <c r="M20" s="534"/>
      <c r="N20" s="534"/>
      <c r="O20" s="534"/>
      <c r="P20" s="534"/>
      <c r="Q20" s="534"/>
      <c r="R20" s="534"/>
      <c r="S20" s="534"/>
      <c r="T20" s="534"/>
      <c r="U20" s="534"/>
      <c r="V20" s="781"/>
      <c r="W20" s="781"/>
    </row>
    <row r="21" spans="1:23" ht="20.100000000000001" customHeight="1">
      <c r="A21" s="848" t="s">
        <v>1797</v>
      </c>
      <c r="C21" s="95"/>
      <c r="D21" s="534"/>
      <c r="E21" s="534"/>
      <c r="F21" s="534"/>
      <c r="G21" s="534"/>
      <c r="H21" s="534"/>
      <c r="I21" s="534"/>
      <c r="J21" s="534"/>
      <c r="K21" s="534"/>
      <c r="L21" s="534"/>
      <c r="M21" s="534"/>
      <c r="N21" s="534"/>
      <c r="O21" s="534"/>
      <c r="P21" s="534"/>
      <c r="Q21" s="534"/>
      <c r="R21" s="534"/>
      <c r="S21" s="534"/>
      <c r="T21" s="534"/>
      <c r="U21" s="534"/>
      <c r="V21" s="781"/>
      <c r="W21" s="781"/>
    </row>
    <row r="22" spans="1:23" ht="20.100000000000001" customHeight="1">
      <c r="A22" s="1" t="s">
        <v>1578</v>
      </c>
    </row>
    <row r="23" spans="1:23" ht="20.100000000000001" customHeight="1">
      <c r="A23" s="1423"/>
      <c r="B23" s="1423"/>
      <c r="C23" s="95"/>
      <c r="D23" s="781"/>
      <c r="E23" s="781"/>
      <c r="F23" s="810"/>
      <c r="G23" s="810"/>
      <c r="H23" s="538"/>
      <c r="I23" s="810"/>
      <c r="J23" s="810"/>
      <c r="K23" s="810"/>
      <c r="L23" s="333"/>
      <c r="V23" s="781"/>
      <c r="W23" s="781"/>
    </row>
    <row r="24" spans="1:23" ht="20.100000000000001" customHeight="1">
      <c r="C24" s="14"/>
      <c r="D24" s="781"/>
      <c r="E24" s="781"/>
      <c r="F24" s="781"/>
      <c r="G24" s="781"/>
      <c r="H24" s="781"/>
      <c r="I24" s="781"/>
      <c r="J24" s="781"/>
      <c r="K24" s="781"/>
      <c r="V24" s="781"/>
      <c r="W24" s="781"/>
    </row>
    <row r="25" spans="1:23" ht="20.100000000000001" customHeight="1">
      <c r="C25" s="14"/>
      <c r="D25" s="781"/>
      <c r="E25" s="781"/>
      <c r="F25" s="781"/>
      <c r="G25" s="781"/>
      <c r="H25" s="781"/>
      <c r="I25" s="811"/>
      <c r="J25" s="781"/>
      <c r="K25" s="781"/>
      <c r="V25" s="781"/>
      <c r="W25" s="781"/>
    </row>
    <row r="26" spans="1:23" ht="20.100000000000001" customHeight="1">
      <c r="C26" s="14"/>
      <c r="D26" s="781"/>
      <c r="E26" s="781"/>
      <c r="F26" s="781"/>
      <c r="G26" s="781"/>
      <c r="H26" s="781"/>
      <c r="I26" s="781"/>
      <c r="J26" s="781"/>
      <c r="K26" s="781"/>
      <c r="V26" s="781"/>
      <c r="W26" s="781"/>
    </row>
    <row r="27" spans="1:23" ht="20.100000000000001" customHeight="1">
      <c r="C27" s="14"/>
      <c r="D27" s="781"/>
      <c r="E27" s="781"/>
      <c r="F27" s="781"/>
      <c r="G27" s="781"/>
      <c r="H27" s="781"/>
      <c r="I27" s="781"/>
      <c r="J27" s="781"/>
      <c r="K27" s="781"/>
      <c r="V27" s="781"/>
      <c r="W27" s="781"/>
    </row>
    <row r="28" spans="1:23" ht="20.100000000000001" customHeight="1">
      <c r="C28" s="14"/>
      <c r="D28" s="781"/>
      <c r="E28" s="781"/>
      <c r="F28" s="781"/>
      <c r="G28" s="781"/>
      <c r="H28" s="781"/>
      <c r="I28" s="781"/>
      <c r="J28" s="781"/>
      <c r="K28" s="781"/>
      <c r="V28" s="781"/>
      <c r="W28" s="781"/>
    </row>
    <row r="29" spans="1:23" ht="20.100000000000001" customHeight="1">
      <c r="C29" s="95"/>
      <c r="D29" s="781"/>
      <c r="E29" s="781"/>
      <c r="F29" s="781"/>
      <c r="G29" s="781"/>
      <c r="H29" s="781"/>
      <c r="I29" s="781"/>
      <c r="J29" s="781"/>
      <c r="K29" s="781"/>
      <c r="V29" s="781"/>
      <c r="W29" s="781"/>
    </row>
    <row r="30" spans="1:23">
      <c r="C30" s="95"/>
      <c r="D30" s="781"/>
      <c r="E30" s="781"/>
      <c r="F30" s="781"/>
      <c r="G30" s="781"/>
      <c r="H30" s="781"/>
      <c r="I30" s="781"/>
      <c r="J30" s="781"/>
      <c r="K30" s="781"/>
      <c r="V30" s="781"/>
      <c r="W30" s="781"/>
    </row>
    <row r="31" spans="1:23">
      <c r="L31" s="333"/>
    </row>
    <row r="32" spans="1:23">
      <c r="G32" s="810"/>
      <c r="H32" s="538"/>
      <c r="I32" s="810"/>
      <c r="J32" s="810"/>
      <c r="K32" s="810"/>
      <c r="L32" s="333"/>
    </row>
    <row r="33" spans="7:12">
      <c r="G33" s="781"/>
      <c r="H33" s="781"/>
      <c r="I33" s="781"/>
      <c r="J33" s="781"/>
      <c r="K33" s="781"/>
    </row>
    <row r="34" spans="7:12">
      <c r="G34" s="781"/>
      <c r="H34" s="781"/>
      <c r="I34" s="781"/>
      <c r="J34" s="781"/>
      <c r="K34" s="781"/>
    </row>
    <row r="35" spans="7:12">
      <c r="G35" s="781"/>
      <c r="H35" s="781"/>
      <c r="I35" s="781"/>
      <c r="J35" s="781"/>
      <c r="K35" s="781"/>
    </row>
    <row r="36" spans="7:12">
      <c r="G36" s="781"/>
      <c r="H36" s="781"/>
      <c r="I36" s="781"/>
      <c r="J36" s="781"/>
      <c r="K36" s="781"/>
    </row>
    <row r="37" spans="7:12">
      <c r="G37" s="781"/>
      <c r="H37" s="781"/>
      <c r="I37" s="781"/>
      <c r="J37" s="781"/>
      <c r="K37" s="781"/>
    </row>
    <row r="38" spans="7:12">
      <c r="G38" s="781"/>
      <c r="H38" s="781"/>
      <c r="I38" s="781"/>
      <c r="J38" s="781"/>
      <c r="K38" s="781"/>
    </row>
    <row r="39" spans="7:12">
      <c r="G39" s="781"/>
      <c r="H39" s="781"/>
      <c r="I39" s="781"/>
      <c r="J39" s="781"/>
      <c r="K39" s="781"/>
    </row>
    <row r="40" spans="7:12">
      <c r="G40" s="333"/>
      <c r="H40" s="333"/>
      <c r="I40" s="333"/>
      <c r="J40" s="333"/>
      <c r="K40" s="333"/>
    </row>
    <row r="41" spans="7:12">
      <c r="G41" s="538"/>
      <c r="H41" s="810"/>
      <c r="I41" s="810"/>
      <c r="J41" s="810"/>
      <c r="K41" s="810"/>
      <c r="L41" s="534"/>
    </row>
    <row r="42" spans="7:12">
      <c r="G42" s="781"/>
      <c r="H42" s="781"/>
      <c r="I42" s="781"/>
      <c r="J42" s="781"/>
      <c r="K42" s="781"/>
    </row>
    <row r="43" spans="7:12">
      <c r="G43" s="781"/>
      <c r="H43" s="781"/>
      <c r="I43" s="781"/>
      <c r="J43" s="781"/>
      <c r="K43" s="781"/>
    </row>
    <row r="44" spans="7:12">
      <c r="G44" s="781"/>
      <c r="H44" s="781"/>
      <c r="I44" s="781"/>
      <c r="J44" s="781"/>
      <c r="K44" s="781"/>
    </row>
    <row r="45" spans="7:12">
      <c r="G45" s="781"/>
      <c r="H45" s="781"/>
      <c r="I45" s="781"/>
      <c r="J45" s="781"/>
      <c r="K45" s="781"/>
    </row>
    <row r="46" spans="7:12">
      <c r="G46" s="781"/>
      <c r="H46" s="781"/>
      <c r="I46" s="781"/>
      <c r="J46" s="781"/>
      <c r="K46" s="781"/>
    </row>
    <row r="47" spans="7:12">
      <c r="G47" s="781"/>
      <c r="H47" s="781"/>
      <c r="I47" s="781"/>
      <c r="J47" s="781"/>
      <c r="K47" s="781"/>
    </row>
    <row r="48" spans="7:12">
      <c r="G48" s="781"/>
      <c r="H48" s="781"/>
      <c r="I48" s="781"/>
      <c r="J48" s="781"/>
      <c r="K48" s="781"/>
    </row>
    <row r="49" spans="7:12">
      <c r="G49" s="534"/>
      <c r="H49" s="534"/>
      <c r="I49" s="534"/>
      <c r="J49" s="534"/>
      <c r="K49" s="534"/>
      <c r="L49" s="534"/>
    </row>
  </sheetData>
  <mergeCells count="16">
    <mergeCell ref="A23:B23"/>
    <mergeCell ref="A1:U1"/>
    <mergeCell ref="A12:B12"/>
    <mergeCell ref="A3:C4"/>
    <mergeCell ref="D3:F3"/>
    <mergeCell ref="G3:I3"/>
    <mergeCell ref="J3:L3"/>
    <mergeCell ref="M3:O3"/>
    <mergeCell ref="P3:R3"/>
    <mergeCell ref="S3:U3"/>
    <mergeCell ref="A13:B13"/>
    <mergeCell ref="A6:C6"/>
    <mergeCell ref="A7:C7"/>
    <mergeCell ref="A8:C8"/>
    <mergeCell ref="A9:C9"/>
    <mergeCell ref="A10:C10"/>
  </mergeCells>
  <phoneticPr fontId="6"/>
  <pageMargins left="0.70866141732283472" right="0.70866141732283472" top="0.74803149606299213" bottom="0.74803149606299213" header="0.31496062992125984" footer="0.31496062992125984"/>
  <pageSetup paperSize="9" scale="62" fitToWidth="0" fitToHeight="0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zoomScaleNormal="100" zoomScaleSheetLayoutView="100" workbookViewId="0">
      <selection sqref="A1:XFD1048576"/>
    </sheetView>
  </sheetViews>
  <sheetFormatPr defaultColWidth="9" defaultRowHeight="13.5"/>
  <cols>
    <col min="1" max="2" width="4.625" style="1" customWidth="1"/>
    <col min="3" max="3" width="5.75" style="1" customWidth="1"/>
    <col min="4" max="12" width="11.625" style="1" customWidth="1"/>
    <col min="13" max="15" width="5.5" style="1" customWidth="1"/>
    <col min="16" max="16384" width="9" style="1"/>
  </cols>
  <sheetData>
    <row r="1" spans="1:13" ht="27" customHeight="1">
      <c r="A1" s="1424" t="s">
        <v>1796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</row>
    <row r="2" spans="1:13" ht="20.100000000000001" customHeight="1" thickBot="1">
      <c r="A2" s="1435" t="s">
        <v>1</v>
      </c>
      <c r="B2" s="1435"/>
      <c r="C2" s="1435"/>
      <c r="D2" s="335"/>
      <c r="E2" s="335"/>
      <c r="F2" s="335"/>
      <c r="G2" s="335"/>
      <c r="H2" s="335"/>
      <c r="I2" s="335"/>
      <c r="J2" s="335"/>
      <c r="K2" s="335"/>
      <c r="L2" s="335"/>
    </row>
    <row r="3" spans="1:13" ht="20.100000000000001" customHeight="1">
      <c r="A3" s="1425" t="s">
        <v>2</v>
      </c>
      <c r="B3" s="1426"/>
      <c r="C3" s="1426"/>
      <c r="D3" s="1426" t="s">
        <v>1572</v>
      </c>
      <c r="E3" s="1426" t="s">
        <v>1852</v>
      </c>
      <c r="F3" s="1426"/>
      <c r="G3" s="1426" t="s">
        <v>1853</v>
      </c>
      <c r="H3" s="1426"/>
      <c r="I3" s="1426" t="s">
        <v>1854</v>
      </c>
      <c r="J3" s="1426"/>
      <c r="K3" s="1619" t="s">
        <v>1795</v>
      </c>
      <c r="L3" s="1620"/>
    </row>
    <row r="4" spans="1:13" ht="36.75" customHeight="1">
      <c r="A4" s="1443"/>
      <c r="B4" s="1444"/>
      <c r="C4" s="1444"/>
      <c r="D4" s="1444"/>
      <c r="E4" s="190" t="s">
        <v>1794</v>
      </c>
      <c r="F4" s="526" t="s">
        <v>1793</v>
      </c>
      <c r="G4" s="190" t="s">
        <v>1794</v>
      </c>
      <c r="H4" s="526" t="s">
        <v>1793</v>
      </c>
      <c r="I4" s="190" t="s">
        <v>1794</v>
      </c>
      <c r="J4" s="526" t="s">
        <v>1793</v>
      </c>
      <c r="K4" s="190" t="s">
        <v>1794</v>
      </c>
      <c r="L4" s="546" t="s">
        <v>1793</v>
      </c>
      <c r="M4" s="19"/>
    </row>
    <row r="5" spans="1:13" ht="20.100000000000001" customHeight="1">
      <c r="A5" s="1428" t="s">
        <v>11</v>
      </c>
      <c r="B5" s="1428"/>
      <c r="C5" s="1429"/>
      <c r="D5" s="538">
        <v>3162</v>
      </c>
      <c r="E5" s="538">
        <v>544</v>
      </c>
      <c r="F5" s="538">
        <v>0</v>
      </c>
      <c r="G5" s="538">
        <v>858</v>
      </c>
      <c r="H5" s="538">
        <v>0</v>
      </c>
      <c r="I5" s="538">
        <v>921</v>
      </c>
      <c r="J5" s="538">
        <v>0</v>
      </c>
      <c r="K5" s="538">
        <v>839</v>
      </c>
      <c r="L5" s="538">
        <v>0</v>
      </c>
    </row>
    <row r="6" spans="1:13" ht="20.100000000000001" customHeight="1">
      <c r="A6" s="1574" t="s">
        <v>12</v>
      </c>
      <c r="B6" s="1574"/>
      <c r="C6" s="1429"/>
      <c r="D6" s="538">
        <v>1494</v>
      </c>
      <c r="E6" s="538">
        <v>55</v>
      </c>
      <c r="F6" s="538">
        <v>0</v>
      </c>
      <c r="G6" s="538">
        <v>639</v>
      </c>
      <c r="H6" s="538">
        <v>0</v>
      </c>
      <c r="I6" s="538">
        <v>653</v>
      </c>
      <c r="J6" s="538">
        <v>0</v>
      </c>
      <c r="K6" s="538">
        <v>147</v>
      </c>
      <c r="L6" s="538">
        <v>0</v>
      </c>
    </row>
    <row r="7" spans="1:13" s="323" customFormat="1" ht="20.100000000000001" customHeight="1">
      <c r="A7" s="1428" t="s">
        <v>13</v>
      </c>
      <c r="B7" s="1428"/>
      <c r="C7" s="1429"/>
      <c r="D7" s="538">
        <v>2616</v>
      </c>
      <c r="E7" s="538">
        <v>277</v>
      </c>
      <c r="F7" s="538">
        <v>0</v>
      </c>
      <c r="G7" s="538">
        <v>1063</v>
      </c>
      <c r="H7" s="538">
        <v>0</v>
      </c>
      <c r="I7" s="538">
        <v>977</v>
      </c>
      <c r="J7" s="538">
        <v>0</v>
      </c>
      <c r="K7" s="538">
        <v>299</v>
      </c>
      <c r="L7" s="538">
        <v>0</v>
      </c>
    </row>
    <row r="8" spans="1:13" s="323" customFormat="1" ht="20.100000000000001" customHeight="1">
      <c r="A8" s="1428" t="s">
        <v>14</v>
      </c>
      <c r="B8" s="1428"/>
      <c r="C8" s="1429"/>
      <c r="D8" s="538">
        <v>3232</v>
      </c>
      <c r="E8" s="538">
        <v>122</v>
      </c>
      <c r="F8" s="538">
        <v>0</v>
      </c>
      <c r="G8" s="538">
        <v>1377</v>
      </c>
      <c r="H8" s="538">
        <v>0</v>
      </c>
      <c r="I8" s="538">
        <v>1259</v>
      </c>
      <c r="J8" s="538">
        <v>0</v>
      </c>
      <c r="K8" s="538">
        <v>474</v>
      </c>
      <c r="L8" s="538">
        <v>0</v>
      </c>
    </row>
    <row r="9" spans="1:13" s="323" customFormat="1" ht="20.100000000000001" customHeight="1">
      <c r="A9" s="1421" t="s">
        <v>15</v>
      </c>
      <c r="B9" s="1421"/>
      <c r="C9" s="1422"/>
      <c r="D9" s="493">
        <v>2450</v>
      </c>
      <c r="E9" s="493">
        <v>103</v>
      </c>
      <c r="F9" s="493">
        <v>0</v>
      </c>
      <c r="G9" s="493">
        <v>1114</v>
      </c>
      <c r="H9" s="493">
        <v>0</v>
      </c>
      <c r="I9" s="493">
        <v>987</v>
      </c>
      <c r="J9" s="493">
        <v>0</v>
      </c>
      <c r="K9" s="493">
        <v>246</v>
      </c>
      <c r="L9" s="493">
        <v>0</v>
      </c>
    </row>
    <row r="10" spans="1:13" ht="13.5" customHeight="1">
      <c r="B10" s="13"/>
      <c r="C10" s="13"/>
      <c r="D10" s="809"/>
      <c r="E10" s="808"/>
      <c r="F10" s="808"/>
      <c r="G10" s="808"/>
      <c r="H10" s="808"/>
      <c r="I10" s="808"/>
      <c r="J10" s="808"/>
      <c r="K10" s="808"/>
      <c r="L10" s="808"/>
    </row>
    <row r="11" spans="1:13" ht="20.100000000000001" customHeight="1">
      <c r="A11" s="1423" t="s">
        <v>16</v>
      </c>
      <c r="B11" s="1423"/>
      <c r="C11" s="14" t="s">
        <v>1294</v>
      </c>
      <c r="D11" s="807">
        <v>378</v>
      </c>
      <c r="E11" s="804">
        <v>0</v>
      </c>
      <c r="F11" s="804">
        <v>0</v>
      </c>
      <c r="G11" s="804">
        <v>195</v>
      </c>
      <c r="H11" s="804">
        <v>0</v>
      </c>
      <c r="I11" s="804">
        <v>183</v>
      </c>
      <c r="J11" s="804">
        <v>0</v>
      </c>
      <c r="K11" s="804">
        <v>0</v>
      </c>
      <c r="L11" s="804">
        <v>0</v>
      </c>
    </row>
    <row r="12" spans="1:13" ht="20.100000000000001" customHeight="1">
      <c r="A12" s="1423"/>
      <c r="B12" s="1423"/>
      <c r="C12" s="14" t="s">
        <v>15</v>
      </c>
      <c r="D12" s="807">
        <v>334</v>
      </c>
      <c r="E12" s="804">
        <v>0</v>
      </c>
      <c r="F12" s="804">
        <v>0</v>
      </c>
      <c r="G12" s="804">
        <v>161</v>
      </c>
      <c r="H12" s="804">
        <v>0</v>
      </c>
      <c r="I12" s="804">
        <v>173</v>
      </c>
      <c r="J12" s="804">
        <v>0</v>
      </c>
      <c r="K12" s="804">
        <v>0</v>
      </c>
      <c r="L12" s="804">
        <v>0</v>
      </c>
    </row>
    <row r="13" spans="1:13" ht="20.100000000000001" customHeight="1">
      <c r="C13" s="14" t="s">
        <v>18</v>
      </c>
      <c r="D13" s="807">
        <v>561</v>
      </c>
      <c r="E13" s="804">
        <v>0</v>
      </c>
      <c r="F13" s="804">
        <v>0</v>
      </c>
      <c r="G13" s="804">
        <v>291</v>
      </c>
      <c r="H13" s="804">
        <v>0</v>
      </c>
      <c r="I13" s="804">
        <v>222</v>
      </c>
      <c r="J13" s="804">
        <v>0</v>
      </c>
      <c r="K13" s="804">
        <v>48</v>
      </c>
      <c r="L13" s="804">
        <v>0</v>
      </c>
    </row>
    <row r="14" spans="1:13" ht="20.100000000000001" customHeight="1">
      <c r="C14" s="14" t="s">
        <v>19</v>
      </c>
      <c r="D14" s="807">
        <v>245</v>
      </c>
      <c r="E14" s="804">
        <v>0</v>
      </c>
      <c r="F14" s="804">
        <v>0</v>
      </c>
      <c r="G14" s="804">
        <v>80</v>
      </c>
      <c r="H14" s="804">
        <v>0</v>
      </c>
      <c r="I14" s="804">
        <v>70</v>
      </c>
      <c r="J14" s="804">
        <v>0</v>
      </c>
      <c r="K14" s="804">
        <v>95</v>
      </c>
      <c r="L14" s="804">
        <v>0</v>
      </c>
    </row>
    <row r="15" spans="1:13" ht="20.100000000000001" customHeight="1">
      <c r="C15" s="14" t="s">
        <v>20</v>
      </c>
      <c r="D15" s="807">
        <v>403</v>
      </c>
      <c r="E15" s="804">
        <v>0</v>
      </c>
      <c r="F15" s="804">
        <v>0</v>
      </c>
      <c r="G15" s="804">
        <v>150</v>
      </c>
      <c r="H15" s="804">
        <v>0</v>
      </c>
      <c r="I15" s="804">
        <v>150</v>
      </c>
      <c r="J15" s="804">
        <v>0</v>
      </c>
      <c r="K15" s="804">
        <v>103</v>
      </c>
      <c r="L15" s="804">
        <v>0</v>
      </c>
    </row>
    <row r="16" spans="1:13" ht="20.100000000000001" customHeight="1">
      <c r="C16" s="14" t="s">
        <v>21</v>
      </c>
      <c r="D16" s="807">
        <v>264</v>
      </c>
      <c r="E16" s="804">
        <v>23</v>
      </c>
      <c r="F16" s="804">
        <v>0</v>
      </c>
      <c r="G16" s="804">
        <v>132</v>
      </c>
      <c r="H16" s="804">
        <v>0</v>
      </c>
      <c r="I16" s="804">
        <v>109</v>
      </c>
      <c r="J16" s="804">
        <v>0</v>
      </c>
      <c r="K16" s="804">
        <v>0</v>
      </c>
      <c r="L16" s="804">
        <v>0</v>
      </c>
    </row>
    <row r="17" spans="1:12" ht="20.100000000000001" customHeight="1">
      <c r="C17" s="14">
        <v>10</v>
      </c>
      <c r="D17" s="807">
        <v>240</v>
      </c>
      <c r="E17" s="804">
        <v>80</v>
      </c>
      <c r="F17" s="804">
        <v>0</v>
      </c>
      <c r="G17" s="804">
        <v>80</v>
      </c>
      <c r="H17" s="804">
        <v>0</v>
      </c>
      <c r="I17" s="804">
        <v>80</v>
      </c>
      <c r="J17" s="804">
        <v>0</v>
      </c>
      <c r="K17" s="804">
        <v>0</v>
      </c>
      <c r="L17" s="804">
        <v>0</v>
      </c>
    </row>
    <row r="18" spans="1:12" ht="20.100000000000001" customHeight="1" thickBot="1">
      <c r="A18" s="19"/>
      <c r="B18" s="19"/>
      <c r="C18" s="316">
        <v>11</v>
      </c>
      <c r="D18" s="806">
        <v>25</v>
      </c>
      <c r="E18" s="805">
        <v>0</v>
      </c>
      <c r="F18" s="804">
        <v>0</v>
      </c>
      <c r="G18" s="805">
        <v>25</v>
      </c>
      <c r="H18" s="804">
        <v>0</v>
      </c>
      <c r="I18" s="805">
        <v>0</v>
      </c>
      <c r="J18" s="804">
        <v>0</v>
      </c>
      <c r="K18" s="805">
        <v>0</v>
      </c>
      <c r="L18" s="804">
        <v>0</v>
      </c>
    </row>
    <row r="19" spans="1:12" ht="9.9499999999999993" customHeight="1">
      <c r="A19" s="803"/>
      <c r="B19" s="803"/>
      <c r="C19" s="803"/>
      <c r="D19" s="18"/>
      <c r="E19" s="18"/>
      <c r="F19" s="18"/>
      <c r="G19" s="18"/>
      <c r="H19" s="18"/>
      <c r="I19" s="18"/>
      <c r="J19" s="18"/>
      <c r="K19" s="18"/>
      <c r="L19" s="18"/>
    </row>
    <row r="20" spans="1:12" ht="20.100000000000001" customHeight="1">
      <c r="A20" s="848" t="s">
        <v>1682</v>
      </c>
      <c r="D20" s="11"/>
      <c r="E20" s="9"/>
      <c r="F20" s="9"/>
      <c r="G20" s="9"/>
      <c r="H20" s="9"/>
      <c r="I20" s="9"/>
      <c r="J20" s="9"/>
      <c r="K20" s="9"/>
      <c r="L20" s="9"/>
    </row>
    <row r="21" spans="1:12" ht="20.100000000000001" customHeight="1">
      <c r="A21" s="1" t="s">
        <v>26</v>
      </c>
    </row>
  </sheetData>
  <mergeCells count="15">
    <mergeCell ref="A12:B12"/>
    <mergeCell ref="A1:L1"/>
    <mergeCell ref="A11:B11"/>
    <mergeCell ref="E3:F3"/>
    <mergeCell ref="G3:H3"/>
    <mergeCell ref="I3:J3"/>
    <mergeCell ref="K3:L3"/>
    <mergeCell ref="D3:D4"/>
    <mergeCell ref="A3:C4"/>
    <mergeCell ref="A2:C2"/>
    <mergeCell ref="A5:C5"/>
    <mergeCell ref="A7:C7"/>
    <mergeCell ref="A8:C8"/>
    <mergeCell ref="A9:C9"/>
    <mergeCell ref="A6:C6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view="pageBreakPreview" zoomScaleNormal="100" zoomScaleSheetLayoutView="100" workbookViewId="0">
      <selection sqref="A1:XFD1048576"/>
    </sheetView>
  </sheetViews>
  <sheetFormatPr defaultRowHeight="13.5"/>
  <cols>
    <col min="1" max="1" width="6.625" style="1" customWidth="1"/>
    <col min="2" max="2" width="4.625" style="1" customWidth="1"/>
    <col min="3" max="3" width="6.625" style="1" customWidth="1"/>
    <col min="4" max="11" width="10.625" style="1" customWidth="1"/>
    <col min="12" max="12" width="11.375" style="1" customWidth="1"/>
    <col min="13" max="15" width="5.75" style="1" customWidth="1"/>
    <col min="16" max="16" width="7.125" style="1" customWidth="1"/>
    <col min="17" max="18" width="9" style="1"/>
    <col min="19" max="19" width="7.5" style="1" customWidth="1"/>
    <col min="20" max="16384" width="9" style="1"/>
  </cols>
  <sheetData>
    <row r="1" spans="1:23" ht="27" customHeight="1">
      <c r="A1" s="1424" t="s">
        <v>1780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323"/>
      <c r="N1" s="323"/>
      <c r="O1" s="323"/>
      <c r="P1" s="323"/>
      <c r="Q1" s="323"/>
      <c r="R1" s="323"/>
      <c r="S1" s="323"/>
      <c r="T1" s="323"/>
      <c r="U1" s="323"/>
    </row>
    <row r="2" spans="1:23" ht="20.100000000000001" customHeight="1" thickBo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23"/>
      <c r="N2" s="323"/>
      <c r="O2" s="323"/>
      <c r="P2" s="323"/>
      <c r="Q2" s="323"/>
      <c r="R2" s="323"/>
      <c r="S2" s="323"/>
      <c r="T2" s="323"/>
      <c r="U2" s="323"/>
    </row>
    <row r="3" spans="1:23" ht="20.100000000000001" customHeight="1">
      <c r="A3" s="1425" t="s">
        <v>2</v>
      </c>
      <c r="B3" s="1426"/>
      <c r="C3" s="1426"/>
      <c r="D3" s="1619" t="s">
        <v>1779</v>
      </c>
      <c r="E3" s="1619"/>
      <c r="F3" s="1619"/>
      <c r="G3" s="1426" t="s">
        <v>1778</v>
      </c>
      <c r="H3" s="1426"/>
      <c r="I3" s="1426"/>
      <c r="J3" s="1619" t="s">
        <v>1777</v>
      </c>
      <c r="K3" s="1619"/>
      <c r="L3" s="1620"/>
    </row>
    <row r="4" spans="1:23" s="785" customFormat="1" ht="20.100000000000001" customHeight="1">
      <c r="A4" s="1443"/>
      <c r="B4" s="1444"/>
      <c r="C4" s="1444"/>
      <c r="D4" s="190" t="s">
        <v>1776</v>
      </c>
      <c r="E4" s="190" t="s">
        <v>1775</v>
      </c>
      <c r="F4" s="190" t="s">
        <v>1774</v>
      </c>
      <c r="G4" s="190" t="s">
        <v>1776</v>
      </c>
      <c r="H4" s="190" t="s">
        <v>1775</v>
      </c>
      <c r="I4" s="190" t="s">
        <v>1774</v>
      </c>
      <c r="J4" s="190" t="s">
        <v>1776</v>
      </c>
      <c r="K4" s="190" t="s">
        <v>1775</v>
      </c>
      <c r="L4" s="189" t="s">
        <v>1774</v>
      </c>
    </row>
    <row r="5" spans="1:23" ht="20.100000000000001" customHeight="1">
      <c r="A5" s="20"/>
      <c r="B5" s="20"/>
      <c r="C5" s="20"/>
      <c r="D5" s="784" t="s">
        <v>1773</v>
      </c>
      <c r="E5" s="783" t="s">
        <v>1329</v>
      </c>
      <c r="F5" s="783" t="s">
        <v>1772</v>
      </c>
      <c r="G5" s="783" t="s">
        <v>1771</v>
      </c>
      <c r="H5" s="783" t="s">
        <v>1329</v>
      </c>
      <c r="I5" s="783" t="s">
        <v>1328</v>
      </c>
      <c r="J5" s="783" t="s">
        <v>1771</v>
      </c>
      <c r="K5" s="783" t="s">
        <v>1329</v>
      </c>
      <c r="L5" s="783" t="s">
        <v>1328</v>
      </c>
    </row>
    <row r="6" spans="1:23" ht="20.100000000000001" customHeight="1">
      <c r="A6" s="1423" t="s">
        <v>11</v>
      </c>
      <c r="B6" s="1423"/>
      <c r="C6" s="1427"/>
      <c r="D6" s="714">
        <v>29</v>
      </c>
      <c r="E6" s="711">
        <v>32</v>
      </c>
      <c r="F6" s="711">
        <v>1079</v>
      </c>
      <c r="G6" s="711">
        <v>27</v>
      </c>
      <c r="H6" s="711">
        <v>27</v>
      </c>
      <c r="I6" s="711">
        <v>967</v>
      </c>
      <c r="J6" s="711">
        <v>4</v>
      </c>
      <c r="K6" s="711">
        <v>5</v>
      </c>
      <c r="L6" s="711">
        <v>112</v>
      </c>
    </row>
    <row r="7" spans="1:23" s="323" customFormat="1" ht="20.100000000000001" customHeight="1">
      <c r="A7" s="1428" t="s">
        <v>12</v>
      </c>
      <c r="B7" s="1428"/>
      <c r="C7" s="1429"/>
      <c r="D7" s="714">
        <v>31</v>
      </c>
      <c r="E7" s="711">
        <v>40</v>
      </c>
      <c r="F7" s="711">
        <v>1157</v>
      </c>
      <c r="G7" s="711">
        <v>20</v>
      </c>
      <c r="H7" s="711">
        <v>20</v>
      </c>
      <c r="I7" s="711">
        <v>924</v>
      </c>
      <c r="J7" s="711">
        <v>15</v>
      </c>
      <c r="K7" s="711">
        <v>20</v>
      </c>
      <c r="L7" s="711">
        <v>233</v>
      </c>
    </row>
    <row r="8" spans="1:23" s="323" customFormat="1" ht="20.100000000000001" customHeight="1">
      <c r="A8" s="1428" t="s">
        <v>13</v>
      </c>
      <c r="B8" s="1428"/>
      <c r="C8" s="1429"/>
      <c r="D8" s="714">
        <v>40</v>
      </c>
      <c r="E8" s="711">
        <v>61</v>
      </c>
      <c r="F8" s="711">
        <v>1322</v>
      </c>
      <c r="G8" s="711">
        <v>29</v>
      </c>
      <c r="H8" s="711">
        <v>29</v>
      </c>
      <c r="I8" s="711">
        <v>1022</v>
      </c>
      <c r="J8" s="711">
        <v>23</v>
      </c>
      <c r="K8" s="711">
        <v>32</v>
      </c>
      <c r="L8" s="711">
        <v>300</v>
      </c>
    </row>
    <row r="9" spans="1:23" s="323" customFormat="1" ht="20.100000000000001" customHeight="1">
      <c r="A9" s="1428" t="s">
        <v>14</v>
      </c>
      <c r="B9" s="1428"/>
      <c r="C9" s="1429"/>
      <c r="D9" s="552">
        <v>28</v>
      </c>
      <c r="E9" s="550">
        <v>31</v>
      </c>
      <c r="F9" s="550">
        <v>638</v>
      </c>
      <c r="G9" s="550">
        <v>21</v>
      </c>
      <c r="H9" s="550">
        <v>21</v>
      </c>
      <c r="I9" s="550">
        <v>562</v>
      </c>
      <c r="J9" s="550">
        <v>10</v>
      </c>
      <c r="K9" s="550">
        <v>10</v>
      </c>
      <c r="L9" s="550">
        <v>76</v>
      </c>
    </row>
    <row r="10" spans="1:23" ht="20.100000000000001" customHeight="1">
      <c r="A10" s="1421" t="s">
        <v>15</v>
      </c>
      <c r="B10" s="1421"/>
      <c r="C10" s="1422"/>
      <c r="D10" s="858">
        <v>40</v>
      </c>
      <c r="E10" s="847">
        <v>45</v>
      </c>
      <c r="F10" s="847">
        <v>1129</v>
      </c>
      <c r="G10" s="847">
        <v>29</v>
      </c>
      <c r="H10" s="847">
        <v>30</v>
      </c>
      <c r="I10" s="847">
        <v>935</v>
      </c>
      <c r="J10" s="847">
        <v>14</v>
      </c>
      <c r="K10" s="847">
        <v>15</v>
      </c>
      <c r="L10" s="847">
        <v>194</v>
      </c>
    </row>
    <row r="11" spans="1:23" ht="20.100000000000001" customHeight="1">
      <c r="B11" s="13"/>
      <c r="C11" s="13"/>
      <c r="D11" s="552"/>
      <c r="E11" s="550"/>
      <c r="F11" s="550"/>
      <c r="G11" s="550"/>
      <c r="H11" s="550"/>
      <c r="I11" s="550"/>
      <c r="J11" s="550"/>
      <c r="K11" s="550"/>
      <c r="L11" s="550"/>
      <c r="M11" s="431"/>
      <c r="N11" s="431"/>
      <c r="O11" s="431"/>
      <c r="P11" s="431"/>
      <c r="Q11" s="431"/>
      <c r="R11" s="431"/>
      <c r="S11" s="431"/>
      <c r="T11" s="431"/>
      <c r="U11" s="431"/>
      <c r="V11" s="781"/>
      <c r="W11" s="781"/>
    </row>
    <row r="12" spans="1:23" ht="20.100000000000001" customHeight="1">
      <c r="A12" s="1423" t="s">
        <v>16</v>
      </c>
      <c r="B12" s="1423"/>
      <c r="C12" s="95" t="s">
        <v>1294</v>
      </c>
      <c r="D12" s="552">
        <v>8</v>
      </c>
      <c r="E12" s="550">
        <v>10</v>
      </c>
      <c r="F12" s="550">
        <v>189</v>
      </c>
      <c r="G12" s="550">
        <v>5</v>
      </c>
      <c r="H12" s="550">
        <v>6</v>
      </c>
      <c r="I12" s="550">
        <v>142</v>
      </c>
      <c r="J12" s="550">
        <v>4</v>
      </c>
      <c r="K12" s="550">
        <v>4</v>
      </c>
      <c r="L12" s="550">
        <v>47</v>
      </c>
      <c r="M12" s="431"/>
      <c r="N12" s="431"/>
      <c r="O12" s="431"/>
      <c r="P12" s="431"/>
      <c r="Q12" s="431"/>
      <c r="R12" s="431"/>
      <c r="S12" s="431"/>
      <c r="T12" s="431"/>
      <c r="U12" s="431"/>
      <c r="V12" s="781"/>
      <c r="W12" s="781"/>
    </row>
    <row r="13" spans="1:23" ht="20.100000000000001" customHeight="1">
      <c r="A13" s="1423"/>
      <c r="B13" s="1423"/>
      <c r="C13" s="14" t="s">
        <v>15</v>
      </c>
      <c r="D13" s="552">
        <v>4</v>
      </c>
      <c r="E13" s="550">
        <v>4</v>
      </c>
      <c r="F13" s="550">
        <v>79</v>
      </c>
      <c r="G13" s="550">
        <v>3</v>
      </c>
      <c r="H13" s="550">
        <v>3</v>
      </c>
      <c r="I13" s="550">
        <v>71</v>
      </c>
      <c r="J13" s="550">
        <v>1</v>
      </c>
      <c r="K13" s="550">
        <v>1</v>
      </c>
      <c r="L13" s="550">
        <v>8</v>
      </c>
      <c r="M13" s="431"/>
      <c r="N13" s="431"/>
      <c r="O13" s="431"/>
      <c r="P13" s="431"/>
      <c r="Q13" s="431"/>
      <c r="R13" s="431"/>
      <c r="S13" s="431"/>
      <c r="T13" s="431"/>
      <c r="U13" s="431"/>
      <c r="V13" s="781"/>
      <c r="W13" s="781"/>
    </row>
    <row r="14" spans="1:23" ht="20.100000000000001" customHeight="1">
      <c r="C14" s="14" t="s">
        <v>18</v>
      </c>
      <c r="D14" s="552">
        <v>4</v>
      </c>
      <c r="E14" s="550">
        <v>4</v>
      </c>
      <c r="F14" s="550">
        <v>115</v>
      </c>
      <c r="G14" s="550">
        <v>3</v>
      </c>
      <c r="H14" s="550">
        <v>3</v>
      </c>
      <c r="I14" s="550">
        <v>85</v>
      </c>
      <c r="J14" s="550">
        <v>1</v>
      </c>
      <c r="K14" s="550">
        <v>1</v>
      </c>
      <c r="L14" s="550">
        <v>30</v>
      </c>
      <c r="M14" s="431"/>
      <c r="N14" s="431"/>
      <c r="O14" s="431"/>
      <c r="P14" s="431"/>
      <c r="Q14" s="431"/>
      <c r="R14" s="431"/>
      <c r="S14" s="431"/>
      <c r="T14" s="431"/>
      <c r="U14" s="431"/>
      <c r="V14" s="781"/>
      <c r="W14" s="781"/>
    </row>
    <row r="15" spans="1:23" ht="20.100000000000001" customHeight="1">
      <c r="C15" s="14" t="s">
        <v>19</v>
      </c>
      <c r="D15" s="552">
        <v>6</v>
      </c>
      <c r="E15" s="550">
        <v>6</v>
      </c>
      <c r="F15" s="550">
        <v>201</v>
      </c>
      <c r="G15" s="550">
        <v>4</v>
      </c>
      <c r="H15" s="550">
        <v>4</v>
      </c>
      <c r="I15" s="550">
        <v>183</v>
      </c>
      <c r="J15" s="550">
        <v>2</v>
      </c>
      <c r="K15" s="550">
        <v>2</v>
      </c>
      <c r="L15" s="550">
        <v>18</v>
      </c>
      <c r="M15" s="431"/>
      <c r="N15" s="431"/>
      <c r="O15" s="431"/>
      <c r="P15" s="431"/>
      <c r="Q15" s="431"/>
      <c r="R15" s="431"/>
      <c r="S15" s="431"/>
      <c r="T15" s="431"/>
      <c r="U15" s="431"/>
      <c r="V15" s="781"/>
      <c r="W15" s="781"/>
    </row>
    <row r="16" spans="1:23" ht="20.100000000000001" customHeight="1">
      <c r="C16" s="14" t="s">
        <v>20</v>
      </c>
      <c r="D16" s="552">
        <v>8</v>
      </c>
      <c r="E16" s="550">
        <v>10</v>
      </c>
      <c r="F16" s="550">
        <v>226</v>
      </c>
      <c r="G16" s="550">
        <v>5</v>
      </c>
      <c r="H16" s="550">
        <v>5</v>
      </c>
      <c r="I16" s="550">
        <v>171</v>
      </c>
      <c r="J16" s="550">
        <v>4</v>
      </c>
      <c r="K16" s="550">
        <v>5</v>
      </c>
      <c r="L16" s="550">
        <v>55</v>
      </c>
      <c r="M16" s="431"/>
      <c r="N16" s="431"/>
      <c r="O16" s="431"/>
      <c r="P16" s="431"/>
      <c r="Q16" s="431"/>
      <c r="R16" s="431"/>
      <c r="S16" s="431"/>
      <c r="T16" s="431"/>
      <c r="U16" s="431"/>
      <c r="V16" s="781"/>
      <c r="W16" s="781"/>
    </row>
    <row r="17" spans="1:23" ht="20.100000000000001" customHeight="1">
      <c r="C17" s="14" t="s">
        <v>21</v>
      </c>
      <c r="D17" s="552">
        <v>7</v>
      </c>
      <c r="E17" s="550">
        <v>7</v>
      </c>
      <c r="F17" s="550">
        <v>246</v>
      </c>
      <c r="G17" s="550">
        <v>7</v>
      </c>
      <c r="H17" s="550">
        <v>7</v>
      </c>
      <c r="I17" s="550">
        <v>246</v>
      </c>
      <c r="J17" s="550">
        <v>0</v>
      </c>
      <c r="K17" s="550">
        <v>0</v>
      </c>
      <c r="L17" s="550">
        <v>0</v>
      </c>
      <c r="M17" s="431"/>
      <c r="N17" s="431"/>
      <c r="O17" s="431"/>
      <c r="P17" s="431"/>
      <c r="Q17" s="431"/>
      <c r="R17" s="431"/>
      <c r="S17" s="431"/>
      <c r="T17" s="431"/>
      <c r="U17" s="431"/>
      <c r="V17" s="781"/>
      <c r="W17" s="781"/>
    </row>
    <row r="18" spans="1:23" ht="20.100000000000001" customHeight="1">
      <c r="C18" s="95">
        <v>10</v>
      </c>
      <c r="D18" s="552">
        <v>0</v>
      </c>
      <c r="E18" s="550">
        <v>0</v>
      </c>
      <c r="F18" s="550">
        <v>0</v>
      </c>
      <c r="G18" s="550">
        <v>0</v>
      </c>
      <c r="H18" s="550">
        <v>0</v>
      </c>
      <c r="I18" s="550">
        <v>0</v>
      </c>
      <c r="J18" s="550">
        <v>0</v>
      </c>
      <c r="K18" s="550">
        <v>0</v>
      </c>
      <c r="L18" s="550">
        <v>0</v>
      </c>
      <c r="M18" s="431"/>
      <c r="N18" s="431"/>
      <c r="O18" s="431"/>
      <c r="P18" s="431"/>
      <c r="Q18" s="431"/>
      <c r="R18" s="431"/>
      <c r="S18" s="431"/>
      <c r="T18" s="431"/>
      <c r="U18" s="431"/>
      <c r="V18" s="781"/>
      <c r="W18" s="781"/>
    </row>
    <row r="19" spans="1:23" ht="20.100000000000001" customHeight="1">
      <c r="C19" s="95">
        <v>11</v>
      </c>
      <c r="D19" s="552">
        <v>3</v>
      </c>
      <c r="E19" s="550">
        <v>4</v>
      </c>
      <c r="F19" s="550">
        <v>73</v>
      </c>
      <c r="G19" s="550">
        <v>2</v>
      </c>
      <c r="H19" s="550">
        <v>2</v>
      </c>
      <c r="I19" s="550">
        <v>37</v>
      </c>
      <c r="J19" s="550">
        <v>2</v>
      </c>
      <c r="K19" s="550">
        <v>2</v>
      </c>
      <c r="L19" s="550">
        <v>36</v>
      </c>
      <c r="M19" s="431"/>
      <c r="N19" s="431"/>
      <c r="O19" s="431"/>
      <c r="P19" s="431"/>
      <c r="Q19" s="431"/>
      <c r="R19" s="431"/>
      <c r="S19" s="431"/>
      <c r="T19" s="431"/>
      <c r="U19" s="431"/>
      <c r="V19" s="781"/>
      <c r="W19" s="781"/>
    </row>
    <row r="20" spans="1:23" ht="20.100000000000001" customHeight="1">
      <c r="C20" s="95">
        <v>12</v>
      </c>
      <c r="D20" s="552">
        <v>0</v>
      </c>
      <c r="E20" s="550">
        <v>0</v>
      </c>
      <c r="F20" s="550">
        <v>0</v>
      </c>
      <c r="G20" s="550">
        <v>0</v>
      </c>
      <c r="H20" s="550">
        <v>0</v>
      </c>
      <c r="I20" s="550">
        <v>0</v>
      </c>
      <c r="J20" s="550">
        <v>0</v>
      </c>
      <c r="K20" s="550">
        <v>0</v>
      </c>
      <c r="L20" s="550">
        <v>0</v>
      </c>
      <c r="M20" s="431"/>
      <c r="N20" s="431"/>
      <c r="O20" s="431"/>
      <c r="P20" s="431"/>
      <c r="Q20" s="431"/>
      <c r="R20" s="431"/>
      <c r="S20" s="431"/>
      <c r="T20" s="431"/>
      <c r="U20" s="431"/>
      <c r="V20" s="781"/>
      <c r="W20" s="781"/>
    </row>
    <row r="21" spans="1:23" ht="20.100000000000001" customHeight="1">
      <c r="A21" s="1423" t="s">
        <v>22</v>
      </c>
      <c r="B21" s="1423"/>
      <c r="C21" s="95" t="s">
        <v>1293</v>
      </c>
      <c r="D21" s="552">
        <v>0</v>
      </c>
      <c r="E21" s="550">
        <v>0</v>
      </c>
      <c r="F21" s="550">
        <v>0</v>
      </c>
      <c r="G21" s="550">
        <v>0</v>
      </c>
      <c r="H21" s="550">
        <v>0</v>
      </c>
      <c r="I21" s="550">
        <v>0</v>
      </c>
      <c r="J21" s="550">
        <v>0</v>
      </c>
      <c r="K21" s="550">
        <v>0</v>
      </c>
      <c r="L21" s="550">
        <v>0</v>
      </c>
      <c r="M21" s="431"/>
      <c r="N21" s="431"/>
      <c r="O21" s="431"/>
      <c r="P21" s="431"/>
      <c r="Q21" s="431"/>
      <c r="R21" s="431"/>
      <c r="S21" s="431"/>
      <c r="T21" s="431"/>
      <c r="U21" s="431"/>
      <c r="V21" s="781"/>
      <c r="W21" s="781"/>
    </row>
    <row r="22" spans="1:23" ht="20.100000000000001" customHeight="1">
      <c r="C22" s="14" t="s">
        <v>12</v>
      </c>
      <c r="D22" s="552">
        <v>0</v>
      </c>
      <c r="E22" s="550">
        <v>0</v>
      </c>
      <c r="F22" s="550">
        <v>0</v>
      </c>
      <c r="G22" s="550">
        <v>0</v>
      </c>
      <c r="H22" s="550">
        <v>0</v>
      </c>
      <c r="I22" s="550">
        <v>0</v>
      </c>
      <c r="J22" s="550">
        <v>0</v>
      </c>
      <c r="K22" s="550">
        <v>0</v>
      </c>
      <c r="L22" s="550">
        <v>0</v>
      </c>
      <c r="M22" s="431"/>
      <c r="N22" s="431"/>
      <c r="O22" s="431"/>
      <c r="P22" s="431"/>
      <c r="Q22" s="431"/>
      <c r="R22" s="431"/>
      <c r="S22" s="431"/>
      <c r="T22" s="431"/>
      <c r="U22" s="431"/>
      <c r="V22" s="781"/>
      <c r="W22" s="781"/>
    </row>
    <row r="23" spans="1:23" ht="20.100000000000001" customHeight="1" thickBot="1">
      <c r="A23" s="86"/>
      <c r="B23" s="86"/>
      <c r="C23" s="17" t="s">
        <v>13</v>
      </c>
      <c r="D23" s="549">
        <v>0</v>
      </c>
      <c r="E23" s="548">
        <v>0</v>
      </c>
      <c r="F23" s="548">
        <v>0</v>
      </c>
      <c r="G23" s="548">
        <v>0</v>
      </c>
      <c r="H23" s="548">
        <v>0</v>
      </c>
      <c r="I23" s="548">
        <v>0</v>
      </c>
      <c r="J23" s="548">
        <v>0</v>
      </c>
      <c r="K23" s="548">
        <v>0</v>
      </c>
      <c r="L23" s="548">
        <v>0</v>
      </c>
      <c r="M23" s="431"/>
      <c r="N23" s="431"/>
      <c r="O23" s="431"/>
      <c r="P23" s="431"/>
      <c r="Q23" s="431"/>
      <c r="R23" s="431"/>
      <c r="S23" s="431"/>
      <c r="T23" s="431"/>
      <c r="U23" s="431"/>
      <c r="V23" s="781"/>
      <c r="W23" s="781"/>
    </row>
    <row r="24" spans="1:23" ht="9.9499999999999993" customHeight="1">
      <c r="A24" s="19"/>
      <c r="B24" s="19"/>
      <c r="C24" s="316"/>
      <c r="D24" s="859"/>
      <c r="E24" s="859"/>
      <c r="F24" s="859"/>
      <c r="G24" s="782"/>
      <c r="H24" s="782"/>
      <c r="I24" s="782"/>
      <c r="J24" s="782"/>
      <c r="K24" s="782"/>
      <c r="L24" s="782"/>
      <c r="M24" s="431"/>
      <c r="N24" s="431"/>
      <c r="O24" s="431"/>
      <c r="P24" s="431"/>
      <c r="Q24" s="431"/>
      <c r="R24" s="431"/>
      <c r="S24" s="431"/>
      <c r="T24" s="431"/>
      <c r="U24" s="431"/>
      <c r="V24" s="781"/>
      <c r="W24" s="781"/>
    </row>
    <row r="25" spans="1:23" ht="20.100000000000001" customHeight="1">
      <c r="A25" s="1" t="s">
        <v>1770</v>
      </c>
      <c r="C25" s="14"/>
      <c r="D25" s="534"/>
      <c r="E25" s="534"/>
      <c r="F25" s="534"/>
      <c r="G25" s="534"/>
      <c r="H25" s="534"/>
      <c r="I25" s="534"/>
      <c r="J25" s="534"/>
      <c r="K25" s="534"/>
      <c r="L25" s="534"/>
    </row>
    <row r="26" spans="1:23" ht="19.5" customHeight="1">
      <c r="A26" s="1" t="s">
        <v>1769</v>
      </c>
    </row>
  </sheetData>
  <mergeCells count="13">
    <mergeCell ref="A8:C8"/>
    <mergeCell ref="A9:C9"/>
    <mergeCell ref="A10:C10"/>
    <mergeCell ref="A21:B21"/>
    <mergeCell ref="A1:L1"/>
    <mergeCell ref="A12:B12"/>
    <mergeCell ref="D3:F3"/>
    <mergeCell ref="G3:I3"/>
    <mergeCell ref="J3:L3"/>
    <mergeCell ref="A3:C4"/>
    <mergeCell ref="A13:B13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view="pageBreakPreview" zoomScale="70" zoomScaleNormal="70" zoomScaleSheetLayoutView="70" workbookViewId="0">
      <selection sqref="A1:Y1"/>
    </sheetView>
  </sheetViews>
  <sheetFormatPr defaultRowHeight="13.5"/>
  <cols>
    <col min="1" max="1" width="4.625" style="1" customWidth="1"/>
    <col min="2" max="2" width="4.625" style="786" customWidth="1"/>
    <col min="3" max="3" width="5.25" style="786" customWidth="1"/>
    <col min="4" max="4" width="12.625" style="786" bestFit="1" customWidth="1"/>
    <col min="5" max="5" width="10" style="1" bestFit="1" customWidth="1"/>
    <col min="6" max="10" width="8.625" style="1" customWidth="1"/>
    <col min="11" max="11" width="11.25" style="1" bestFit="1" customWidth="1"/>
    <col min="12" max="13" width="11.125" style="1" bestFit="1" customWidth="1"/>
    <col min="14" max="16" width="8.625" style="1" customWidth="1"/>
    <col min="17" max="17" width="11.25" style="1" bestFit="1" customWidth="1"/>
    <col min="18" max="18" width="8.625" style="1" customWidth="1"/>
    <col min="19" max="20" width="11.25" style="1" bestFit="1" customWidth="1"/>
    <col min="21" max="21" width="10" style="1" bestFit="1" customWidth="1"/>
    <col min="22" max="23" width="8.625" style="1" customWidth="1"/>
    <col min="24" max="24" width="9.625" style="1" customWidth="1"/>
    <col min="25" max="25" width="10.875" style="1" bestFit="1" customWidth="1"/>
    <col min="26" max="28" width="6" style="1" customWidth="1"/>
    <col min="29" max="16384" width="9" style="1"/>
  </cols>
  <sheetData>
    <row r="1" spans="1:29" ht="27" customHeight="1">
      <c r="A1" s="1424" t="s">
        <v>1792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  <c r="Q1" s="1424"/>
      <c r="R1" s="1424"/>
      <c r="S1" s="1424"/>
      <c r="T1" s="1424"/>
      <c r="U1" s="1424"/>
      <c r="V1" s="1424"/>
      <c r="W1" s="1424"/>
      <c r="X1" s="1424"/>
      <c r="Y1" s="1424"/>
    </row>
    <row r="2" spans="1:29" ht="20.100000000000001" customHeight="1" thickBot="1">
      <c r="A2" s="1622" t="s">
        <v>1296</v>
      </c>
      <c r="B2" s="1622"/>
      <c r="C2" s="1622"/>
      <c r="D2" s="802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5"/>
    </row>
    <row r="3" spans="1:29" ht="20.100000000000001" customHeight="1">
      <c r="A3" s="1543" t="s">
        <v>2</v>
      </c>
      <c r="B3" s="1544"/>
      <c r="C3" s="1544"/>
      <c r="D3" s="1544" t="s">
        <v>1572</v>
      </c>
      <c r="E3" s="1426" t="s">
        <v>1766</v>
      </c>
      <c r="F3" s="1426"/>
      <c r="G3" s="1426"/>
      <c r="H3" s="1426"/>
      <c r="I3" s="1426"/>
      <c r="J3" s="1426"/>
      <c r="K3" s="1426" t="s">
        <v>1791</v>
      </c>
      <c r="L3" s="1426"/>
      <c r="M3" s="1426"/>
      <c r="N3" s="1426"/>
      <c r="O3" s="1426"/>
      <c r="P3" s="1426"/>
      <c r="Q3" s="1426" t="s">
        <v>1765</v>
      </c>
      <c r="R3" s="1426"/>
      <c r="S3" s="1426"/>
      <c r="T3" s="1426"/>
      <c r="U3" s="1426" t="s">
        <v>1790</v>
      </c>
      <c r="V3" s="1426"/>
      <c r="W3" s="1426"/>
      <c r="X3" s="1623" t="s">
        <v>1789</v>
      </c>
      <c r="Y3" s="1624" t="s">
        <v>1788</v>
      </c>
    </row>
    <row r="4" spans="1:29" ht="36.75" customHeight="1">
      <c r="A4" s="1545"/>
      <c r="B4" s="1546"/>
      <c r="C4" s="1546"/>
      <c r="D4" s="1546"/>
      <c r="E4" s="190" t="s">
        <v>1568</v>
      </c>
      <c r="F4" s="526" t="s">
        <v>1787</v>
      </c>
      <c r="G4" s="190" t="s">
        <v>1763</v>
      </c>
      <c r="H4" s="190" t="s">
        <v>1720</v>
      </c>
      <c r="I4" s="190" t="s">
        <v>1719</v>
      </c>
      <c r="J4" s="526" t="s">
        <v>1616</v>
      </c>
      <c r="K4" s="190" t="s">
        <v>1568</v>
      </c>
      <c r="L4" s="526" t="s">
        <v>1787</v>
      </c>
      <c r="M4" s="190" t="s">
        <v>1763</v>
      </c>
      <c r="N4" s="190" t="s">
        <v>1720</v>
      </c>
      <c r="O4" s="190" t="s">
        <v>1719</v>
      </c>
      <c r="P4" s="526" t="s">
        <v>1616</v>
      </c>
      <c r="Q4" s="190" t="s">
        <v>1568</v>
      </c>
      <c r="R4" s="190" t="s">
        <v>1786</v>
      </c>
      <c r="S4" s="190" t="s">
        <v>1784</v>
      </c>
      <c r="T4" s="190" t="s">
        <v>1564</v>
      </c>
      <c r="U4" s="190" t="s">
        <v>1568</v>
      </c>
      <c r="V4" s="190" t="s">
        <v>1785</v>
      </c>
      <c r="W4" s="190" t="s">
        <v>1784</v>
      </c>
      <c r="X4" s="1444"/>
      <c r="Y4" s="1625"/>
    </row>
    <row r="5" spans="1:29" s="9" customFormat="1" ht="20.100000000000001" customHeight="1">
      <c r="A5" s="1626" t="s">
        <v>11</v>
      </c>
      <c r="B5" s="1626"/>
      <c r="C5" s="1627"/>
      <c r="D5" s="799">
        <v>117394</v>
      </c>
      <c r="E5" s="799">
        <v>3068</v>
      </c>
      <c r="F5" s="799">
        <v>1960</v>
      </c>
      <c r="G5" s="799">
        <v>726</v>
      </c>
      <c r="H5" s="799">
        <v>370</v>
      </c>
      <c r="I5" s="799">
        <v>1</v>
      </c>
      <c r="J5" s="799">
        <v>11</v>
      </c>
      <c r="K5" s="799">
        <v>36767</v>
      </c>
      <c r="L5" s="799">
        <v>11888</v>
      </c>
      <c r="M5" s="799">
        <v>22159</v>
      </c>
      <c r="N5" s="799">
        <v>2611</v>
      </c>
      <c r="O5" s="799">
        <v>102</v>
      </c>
      <c r="P5" s="799">
        <v>7</v>
      </c>
      <c r="Q5" s="799">
        <v>71341</v>
      </c>
      <c r="R5" s="799">
        <v>3248</v>
      </c>
      <c r="S5" s="799">
        <v>49959</v>
      </c>
      <c r="T5" s="799">
        <v>18134</v>
      </c>
      <c r="U5" s="799">
        <v>6128</v>
      </c>
      <c r="V5" s="799">
        <v>2846</v>
      </c>
      <c r="W5" s="799">
        <v>3282</v>
      </c>
      <c r="X5" s="799">
        <v>90</v>
      </c>
      <c r="Y5" s="799">
        <v>0</v>
      </c>
      <c r="Z5" s="800"/>
      <c r="AA5" s="800"/>
      <c r="AB5" s="800"/>
      <c r="AC5" s="800"/>
    </row>
    <row r="6" spans="1:29" s="9" customFormat="1" ht="20.100000000000001" customHeight="1">
      <c r="A6" s="1628" t="s">
        <v>12</v>
      </c>
      <c r="B6" s="1628"/>
      <c r="C6" s="1629"/>
      <c r="D6" s="799">
        <v>32498</v>
      </c>
      <c r="E6" s="799">
        <v>2426</v>
      </c>
      <c r="F6" s="799">
        <v>1537</v>
      </c>
      <c r="G6" s="799">
        <v>442</v>
      </c>
      <c r="H6" s="799">
        <v>433</v>
      </c>
      <c r="I6" s="799">
        <v>2</v>
      </c>
      <c r="J6" s="799">
        <v>12</v>
      </c>
      <c r="K6" s="799">
        <v>19033</v>
      </c>
      <c r="L6" s="799">
        <v>8991</v>
      </c>
      <c r="M6" s="799">
        <v>8808</v>
      </c>
      <c r="N6" s="799">
        <v>1165</v>
      </c>
      <c r="O6" s="799">
        <v>48</v>
      </c>
      <c r="P6" s="799">
        <v>21</v>
      </c>
      <c r="Q6" s="799">
        <v>9000</v>
      </c>
      <c r="R6" s="799">
        <v>642</v>
      </c>
      <c r="S6" s="799">
        <v>7048</v>
      </c>
      <c r="T6" s="799">
        <v>1310</v>
      </c>
      <c r="U6" s="799">
        <v>2039</v>
      </c>
      <c r="V6" s="799">
        <v>1419</v>
      </c>
      <c r="W6" s="799">
        <v>620</v>
      </c>
      <c r="X6" s="799">
        <v>0</v>
      </c>
      <c r="Y6" s="799">
        <v>0</v>
      </c>
      <c r="Z6" s="800"/>
      <c r="AA6" s="800"/>
      <c r="AB6" s="800"/>
      <c r="AC6" s="800"/>
    </row>
    <row r="7" spans="1:29" s="796" customFormat="1" ht="20.100000000000001" customHeight="1">
      <c r="A7" s="1628" t="s">
        <v>13</v>
      </c>
      <c r="B7" s="1628"/>
      <c r="C7" s="1629"/>
      <c r="D7" s="799">
        <v>49610</v>
      </c>
      <c r="E7" s="799">
        <v>2360</v>
      </c>
      <c r="F7" s="799">
        <v>1449</v>
      </c>
      <c r="G7" s="799">
        <v>354</v>
      </c>
      <c r="H7" s="799">
        <v>551</v>
      </c>
      <c r="I7" s="799">
        <v>3</v>
      </c>
      <c r="J7" s="799">
        <v>3</v>
      </c>
      <c r="K7" s="799">
        <v>22805</v>
      </c>
      <c r="L7" s="799">
        <v>9888</v>
      </c>
      <c r="M7" s="799">
        <v>11192</v>
      </c>
      <c r="N7" s="799">
        <v>1570</v>
      </c>
      <c r="O7" s="799">
        <v>59</v>
      </c>
      <c r="P7" s="799">
        <v>96</v>
      </c>
      <c r="Q7" s="799">
        <v>22563</v>
      </c>
      <c r="R7" s="799">
        <v>0</v>
      </c>
      <c r="S7" s="799">
        <v>22563</v>
      </c>
      <c r="T7" s="799">
        <v>0</v>
      </c>
      <c r="U7" s="799">
        <v>1882</v>
      </c>
      <c r="V7" s="799">
        <v>1530</v>
      </c>
      <c r="W7" s="799">
        <v>352</v>
      </c>
      <c r="X7" s="799">
        <v>0</v>
      </c>
      <c r="Y7" s="799">
        <v>0</v>
      </c>
      <c r="Z7" s="797"/>
      <c r="AA7" s="797"/>
      <c r="AB7" s="797"/>
      <c r="AC7" s="797"/>
    </row>
    <row r="8" spans="1:29" s="796" customFormat="1" ht="20.100000000000001" customHeight="1">
      <c r="A8" s="1628" t="s">
        <v>14</v>
      </c>
      <c r="B8" s="1628"/>
      <c r="C8" s="1629"/>
      <c r="D8" s="799">
        <v>74122</v>
      </c>
      <c r="E8" s="799">
        <v>4102</v>
      </c>
      <c r="F8" s="799">
        <v>2498</v>
      </c>
      <c r="G8" s="799">
        <v>738</v>
      </c>
      <c r="H8" s="799">
        <v>834</v>
      </c>
      <c r="I8" s="799">
        <v>18</v>
      </c>
      <c r="J8" s="799">
        <v>14</v>
      </c>
      <c r="K8" s="799">
        <v>31853</v>
      </c>
      <c r="L8" s="799">
        <v>12556</v>
      </c>
      <c r="M8" s="799">
        <v>17061</v>
      </c>
      <c r="N8" s="799">
        <v>2004</v>
      </c>
      <c r="O8" s="799">
        <v>135</v>
      </c>
      <c r="P8" s="799">
        <v>97</v>
      </c>
      <c r="Q8" s="799">
        <v>33216</v>
      </c>
      <c r="R8" s="799">
        <v>1207</v>
      </c>
      <c r="S8" s="799">
        <v>25483</v>
      </c>
      <c r="T8" s="799">
        <v>6526</v>
      </c>
      <c r="U8" s="799">
        <v>4951</v>
      </c>
      <c r="V8" s="799">
        <v>2125</v>
      </c>
      <c r="W8" s="799">
        <v>2826</v>
      </c>
      <c r="X8" s="799">
        <v>0</v>
      </c>
      <c r="Y8" s="799">
        <v>0</v>
      </c>
      <c r="Z8" s="797"/>
      <c r="AA8" s="797"/>
      <c r="AB8" s="797"/>
      <c r="AC8" s="797"/>
    </row>
    <row r="9" spans="1:29" s="796" customFormat="1" ht="20.100000000000001" customHeight="1">
      <c r="A9" s="1621" t="s">
        <v>15</v>
      </c>
      <c r="B9" s="1621"/>
      <c r="C9" s="1437"/>
      <c r="D9" s="798">
        <v>77907</v>
      </c>
      <c r="E9" s="798">
        <v>3503</v>
      </c>
      <c r="F9" s="798">
        <v>2373</v>
      </c>
      <c r="G9" s="798">
        <v>515</v>
      </c>
      <c r="H9" s="798">
        <v>600</v>
      </c>
      <c r="I9" s="798">
        <v>6</v>
      </c>
      <c r="J9" s="798">
        <v>9</v>
      </c>
      <c r="K9" s="798">
        <v>31683</v>
      </c>
      <c r="L9" s="798">
        <v>11101</v>
      </c>
      <c r="M9" s="798">
        <v>18410</v>
      </c>
      <c r="N9" s="798">
        <v>1966</v>
      </c>
      <c r="O9" s="798">
        <v>98</v>
      </c>
      <c r="P9" s="798">
        <v>108</v>
      </c>
      <c r="Q9" s="798">
        <v>39518</v>
      </c>
      <c r="R9" s="798">
        <v>3007</v>
      </c>
      <c r="S9" s="798">
        <v>25800</v>
      </c>
      <c r="T9" s="798">
        <v>10711</v>
      </c>
      <c r="U9" s="798">
        <v>3203</v>
      </c>
      <c r="V9" s="798">
        <v>1876</v>
      </c>
      <c r="W9" s="798">
        <v>1327</v>
      </c>
      <c r="X9" s="798">
        <v>0</v>
      </c>
      <c r="Y9" s="798">
        <v>0</v>
      </c>
      <c r="Z9" s="797"/>
      <c r="AA9" s="797"/>
      <c r="AB9" s="797"/>
      <c r="AC9" s="797"/>
    </row>
    <row r="10" spans="1:29" s="9" customFormat="1" ht="15.75" customHeight="1">
      <c r="B10" s="795"/>
      <c r="C10" s="795"/>
      <c r="D10" s="794"/>
      <c r="E10" s="793"/>
      <c r="F10" s="793"/>
      <c r="G10" s="793"/>
      <c r="H10" s="793"/>
      <c r="I10" s="793"/>
      <c r="J10" s="793"/>
      <c r="K10" s="793"/>
      <c r="L10" s="793"/>
      <c r="M10" s="793"/>
      <c r="N10" s="793"/>
      <c r="O10" s="793"/>
      <c r="P10" s="793"/>
      <c r="Q10" s="793"/>
      <c r="R10" s="793"/>
      <c r="S10" s="793"/>
      <c r="T10" s="793"/>
      <c r="U10" s="793"/>
      <c r="V10" s="793"/>
      <c r="W10" s="793"/>
      <c r="X10" s="793"/>
      <c r="Y10" s="793"/>
    </row>
    <row r="11" spans="1:29" ht="20.100000000000001" customHeight="1">
      <c r="A11" s="1539" t="s">
        <v>16</v>
      </c>
      <c r="B11" s="1539"/>
      <c r="C11" s="515" t="s">
        <v>1294</v>
      </c>
      <c r="D11" s="320">
        <v>8632</v>
      </c>
      <c r="E11" s="790">
        <v>467</v>
      </c>
      <c r="F11" s="790">
        <v>282</v>
      </c>
      <c r="G11" s="790">
        <v>114</v>
      </c>
      <c r="H11" s="790">
        <v>69</v>
      </c>
      <c r="I11" s="790">
        <v>2</v>
      </c>
      <c r="J11" s="790">
        <v>0</v>
      </c>
      <c r="K11" s="790">
        <v>4502</v>
      </c>
      <c r="L11" s="790">
        <v>1419</v>
      </c>
      <c r="M11" s="790">
        <v>2859</v>
      </c>
      <c r="N11" s="790">
        <v>191</v>
      </c>
      <c r="O11" s="790">
        <v>15</v>
      </c>
      <c r="P11" s="790">
        <v>18</v>
      </c>
      <c r="Q11" s="790">
        <v>3268</v>
      </c>
      <c r="R11" s="790">
        <v>254</v>
      </c>
      <c r="S11" s="790">
        <v>1964</v>
      </c>
      <c r="T11" s="790">
        <v>1050</v>
      </c>
      <c r="U11" s="790">
        <v>395</v>
      </c>
      <c r="V11" s="790">
        <v>292</v>
      </c>
      <c r="W11" s="790">
        <v>103</v>
      </c>
      <c r="X11" s="790">
        <v>0</v>
      </c>
      <c r="Y11" s="790">
        <v>0</v>
      </c>
    </row>
    <row r="12" spans="1:29" ht="20.100000000000001" customHeight="1">
      <c r="B12" s="1"/>
      <c r="C12" s="515" t="s">
        <v>15</v>
      </c>
      <c r="D12" s="320">
        <v>13688</v>
      </c>
      <c r="E12" s="790">
        <v>369</v>
      </c>
      <c r="F12" s="790">
        <v>237</v>
      </c>
      <c r="G12" s="790">
        <v>64</v>
      </c>
      <c r="H12" s="790">
        <v>63</v>
      </c>
      <c r="I12" s="790">
        <v>3</v>
      </c>
      <c r="J12" s="790">
        <v>2</v>
      </c>
      <c r="K12" s="790">
        <v>5037</v>
      </c>
      <c r="L12" s="790">
        <v>2041</v>
      </c>
      <c r="M12" s="790">
        <v>2682</v>
      </c>
      <c r="N12" s="790">
        <v>284</v>
      </c>
      <c r="O12" s="790">
        <v>16</v>
      </c>
      <c r="P12" s="790">
        <v>14</v>
      </c>
      <c r="Q12" s="790">
        <v>7901</v>
      </c>
      <c r="R12" s="790">
        <v>580</v>
      </c>
      <c r="S12" s="790">
        <v>4921</v>
      </c>
      <c r="T12" s="790">
        <v>2400</v>
      </c>
      <c r="U12" s="790">
        <v>381</v>
      </c>
      <c r="V12" s="790">
        <v>275</v>
      </c>
      <c r="W12" s="790">
        <v>106</v>
      </c>
      <c r="X12" s="790">
        <v>0</v>
      </c>
      <c r="Y12" s="790">
        <v>0</v>
      </c>
    </row>
    <row r="13" spans="1:29" ht="20.100000000000001" customHeight="1">
      <c r="C13" s="515" t="s">
        <v>18</v>
      </c>
      <c r="D13" s="792">
        <v>16220</v>
      </c>
      <c r="E13" s="791">
        <v>500</v>
      </c>
      <c r="F13" s="791">
        <v>401</v>
      </c>
      <c r="G13" s="791">
        <v>19</v>
      </c>
      <c r="H13" s="791">
        <v>80</v>
      </c>
      <c r="I13" s="791">
        <v>0</v>
      </c>
      <c r="J13" s="791">
        <v>0</v>
      </c>
      <c r="K13" s="791">
        <v>4554</v>
      </c>
      <c r="L13" s="791">
        <v>2170</v>
      </c>
      <c r="M13" s="791">
        <v>2082</v>
      </c>
      <c r="N13" s="791">
        <v>281</v>
      </c>
      <c r="O13" s="791">
        <v>13</v>
      </c>
      <c r="P13" s="791">
        <v>8</v>
      </c>
      <c r="Q13" s="790">
        <v>10842</v>
      </c>
      <c r="R13" s="791">
        <v>828</v>
      </c>
      <c r="S13" s="791">
        <v>7509</v>
      </c>
      <c r="T13" s="791">
        <v>2505</v>
      </c>
      <c r="U13" s="791">
        <v>324</v>
      </c>
      <c r="V13" s="791">
        <v>271</v>
      </c>
      <c r="W13" s="791">
        <v>53</v>
      </c>
      <c r="X13" s="791">
        <v>0</v>
      </c>
      <c r="Y13" s="791">
        <v>0</v>
      </c>
    </row>
    <row r="14" spans="1:29" ht="20.100000000000001" customHeight="1">
      <c r="C14" s="515" t="s">
        <v>19</v>
      </c>
      <c r="D14" s="792">
        <v>8929</v>
      </c>
      <c r="E14" s="791">
        <v>394</v>
      </c>
      <c r="F14" s="791">
        <v>267</v>
      </c>
      <c r="G14" s="791">
        <v>43</v>
      </c>
      <c r="H14" s="791">
        <v>82</v>
      </c>
      <c r="I14" s="791">
        <v>0</v>
      </c>
      <c r="J14" s="791">
        <v>2</v>
      </c>
      <c r="K14" s="791">
        <v>3707</v>
      </c>
      <c r="L14" s="791">
        <v>1260</v>
      </c>
      <c r="M14" s="791">
        <v>2173</v>
      </c>
      <c r="N14" s="791">
        <v>246</v>
      </c>
      <c r="O14" s="791">
        <v>13</v>
      </c>
      <c r="P14" s="791">
        <v>15</v>
      </c>
      <c r="Q14" s="790">
        <v>4539</v>
      </c>
      <c r="R14" s="791">
        <v>420</v>
      </c>
      <c r="S14" s="791">
        <v>2638</v>
      </c>
      <c r="T14" s="791">
        <v>1481</v>
      </c>
      <c r="U14" s="791">
        <v>289</v>
      </c>
      <c r="V14" s="791">
        <v>222</v>
      </c>
      <c r="W14" s="791">
        <v>67</v>
      </c>
      <c r="X14" s="791">
        <v>0</v>
      </c>
      <c r="Y14" s="791">
        <v>0</v>
      </c>
    </row>
    <row r="15" spans="1:29" ht="20.100000000000001" customHeight="1">
      <c r="C15" s="515" t="s">
        <v>20</v>
      </c>
      <c r="D15" s="792">
        <v>3114</v>
      </c>
      <c r="E15" s="791">
        <v>354</v>
      </c>
      <c r="F15" s="791">
        <v>187</v>
      </c>
      <c r="G15" s="791">
        <v>67</v>
      </c>
      <c r="H15" s="791">
        <v>100</v>
      </c>
      <c r="I15" s="791">
        <v>0</v>
      </c>
      <c r="J15" s="791">
        <v>0</v>
      </c>
      <c r="K15" s="791">
        <v>2333</v>
      </c>
      <c r="L15" s="791">
        <v>608</v>
      </c>
      <c r="M15" s="791">
        <v>1526</v>
      </c>
      <c r="N15" s="791">
        <v>171</v>
      </c>
      <c r="O15" s="791">
        <v>15</v>
      </c>
      <c r="P15" s="791">
        <v>13</v>
      </c>
      <c r="Q15" s="790">
        <v>292</v>
      </c>
      <c r="R15" s="791">
        <v>0</v>
      </c>
      <c r="S15" s="791">
        <v>292</v>
      </c>
      <c r="T15" s="791">
        <v>0</v>
      </c>
      <c r="U15" s="791">
        <v>135</v>
      </c>
      <c r="V15" s="791">
        <v>111</v>
      </c>
      <c r="W15" s="791">
        <v>24</v>
      </c>
      <c r="X15" s="791">
        <v>0</v>
      </c>
      <c r="Y15" s="791">
        <v>0</v>
      </c>
    </row>
    <row r="16" spans="1:29" ht="20.100000000000001" customHeight="1">
      <c r="C16" s="515" t="s">
        <v>21</v>
      </c>
      <c r="D16" s="792">
        <v>11773</v>
      </c>
      <c r="E16" s="791">
        <v>496</v>
      </c>
      <c r="F16" s="791">
        <v>340</v>
      </c>
      <c r="G16" s="791">
        <v>76</v>
      </c>
      <c r="H16" s="791">
        <v>78</v>
      </c>
      <c r="I16" s="791">
        <v>1</v>
      </c>
      <c r="J16" s="791">
        <v>1</v>
      </c>
      <c r="K16" s="791">
        <v>4036</v>
      </c>
      <c r="L16" s="791">
        <v>1576</v>
      </c>
      <c r="M16" s="791">
        <v>2185</v>
      </c>
      <c r="N16" s="791">
        <v>257</v>
      </c>
      <c r="O16" s="791">
        <v>12</v>
      </c>
      <c r="P16" s="791">
        <v>6</v>
      </c>
      <c r="Q16" s="790">
        <v>6878</v>
      </c>
      <c r="R16" s="791">
        <v>542</v>
      </c>
      <c r="S16" s="791">
        <v>4476</v>
      </c>
      <c r="T16" s="791">
        <v>1860</v>
      </c>
      <c r="U16" s="791">
        <v>363</v>
      </c>
      <c r="V16" s="791">
        <v>233</v>
      </c>
      <c r="W16" s="791">
        <v>130</v>
      </c>
      <c r="X16" s="791">
        <v>0</v>
      </c>
      <c r="Y16" s="791">
        <v>0</v>
      </c>
    </row>
    <row r="17" spans="1:25" ht="20.100000000000001" customHeight="1">
      <c r="C17" s="515">
        <v>10</v>
      </c>
      <c r="D17" s="320">
        <v>9293</v>
      </c>
      <c r="E17" s="790">
        <v>312</v>
      </c>
      <c r="F17" s="790">
        <v>242</v>
      </c>
      <c r="G17" s="790">
        <v>32</v>
      </c>
      <c r="H17" s="790">
        <v>37</v>
      </c>
      <c r="I17" s="790">
        <v>0</v>
      </c>
      <c r="J17" s="790">
        <v>1</v>
      </c>
      <c r="K17" s="790">
        <v>3580</v>
      </c>
      <c r="L17" s="790">
        <v>1035</v>
      </c>
      <c r="M17" s="790">
        <v>2328</v>
      </c>
      <c r="N17" s="790">
        <v>204</v>
      </c>
      <c r="O17" s="790">
        <v>6</v>
      </c>
      <c r="P17" s="790">
        <v>7</v>
      </c>
      <c r="Q17" s="790">
        <v>4708</v>
      </c>
      <c r="R17" s="790">
        <v>234</v>
      </c>
      <c r="S17" s="790">
        <v>3299</v>
      </c>
      <c r="T17" s="790">
        <v>1175</v>
      </c>
      <c r="U17" s="790">
        <v>693</v>
      </c>
      <c r="V17" s="790">
        <v>199</v>
      </c>
      <c r="W17" s="790">
        <v>494</v>
      </c>
      <c r="X17" s="790">
        <v>0</v>
      </c>
      <c r="Y17" s="790">
        <v>0</v>
      </c>
    </row>
    <row r="18" spans="1:25" ht="20.100000000000001" customHeight="1">
      <c r="C18" s="515">
        <v>11</v>
      </c>
      <c r="D18" s="320">
        <v>3300</v>
      </c>
      <c r="E18" s="790">
        <v>154</v>
      </c>
      <c r="F18" s="790">
        <v>111</v>
      </c>
      <c r="G18" s="790">
        <v>12</v>
      </c>
      <c r="H18" s="790">
        <v>31</v>
      </c>
      <c r="I18" s="790">
        <v>0</v>
      </c>
      <c r="J18" s="790">
        <v>0</v>
      </c>
      <c r="K18" s="790">
        <v>1891</v>
      </c>
      <c r="L18" s="790">
        <v>485</v>
      </c>
      <c r="M18" s="790">
        <v>1215</v>
      </c>
      <c r="N18" s="790">
        <v>170</v>
      </c>
      <c r="O18" s="790">
        <v>4</v>
      </c>
      <c r="P18" s="790">
        <v>17</v>
      </c>
      <c r="Q18" s="790">
        <v>1090</v>
      </c>
      <c r="R18" s="790">
        <v>149</v>
      </c>
      <c r="S18" s="790">
        <v>701</v>
      </c>
      <c r="T18" s="790">
        <v>240</v>
      </c>
      <c r="U18" s="790">
        <v>165</v>
      </c>
      <c r="V18" s="790">
        <v>117</v>
      </c>
      <c r="W18" s="790">
        <v>48</v>
      </c>
      <c r="X18" s="790">
        <v>0</v>
      </c>
      <c r="Y18" s="790">
        <v>0</v>
      </c>
    </row>
    <row r="19" spans="1:25" ht="20.100000000000001" customHeight="1">
      <c r="C19" s="515">
        <v>12</v>
      </c>
      <c r="D19" s="320">
        <v>606</v>
      </c>
      <c r="E19" s="790">
        <v>47</v>
      </c>
      <c r="F19" s="790">
        <v>37</v>
      </c>
      <c r="G19" s="790">
        <v>4</v>
      </c>
      <c r="H19" s="790">
        <v>6</v>
      </c>
      <c r="I19" s="790">
        <v>0</v>
      </c>
      <c r="J19" s="790">
        <v>0</v>
      </c>
      <c r="K19" s="790">
        <v>466</v>
      </c>
      <c r="L19" s="790">
        <v>98</v>
      </c>
      <c r="M19" s="790">
        <v>324</v>
      </c>
      <c r="N19" s="790">
        <v>36</v>
      </c>
      <c r="O19" s="790">
        <v>2</v>
      </c>
      <c r="P19" s="790">
        <v>6</v>
      </c>
      <c r="Q19" s="790">
        <v>0</v>
      </c>
      <c r="R19" s="790">
        <v>0</v>
      </c>
      <c r="S19" s="790">
        <v>0</v>
      </c>
      <c r="T19" s="790">
        <v>0</v>
      </c>
      <c r="U19" s="790">
        <v>93</v>
      </c>
      <c r="V19" s="790">
        <v>32</v>
      </c>
      <c r="W19" s="790">
        <v>61</v>
      </c>
      <c r="X19" s="790">
        <v>0</v>
      </c>
      <c r="Y19" s="790">
        <v>0</v>
      </c>
    </row>
    <row r="20" spans="1:25" ht="20.100000000000001" customHeight="1">
      <c r="A20" s="1539" t="s">
        <v>22</v>
      </c>
      <c r="B20" s="1539"/>
      <c r="C20" s="515" t="s">
        <v>1293</v>
      </c>
      <c r="D20" s="320">
        <v>122</v>
      </c>
      <c r="E20" s="790">
        <v>0</v>
      </c>
      <c r="F20" s="790">
        <v>0</v>
      </c>
      <c r="G20" s="790">
        <v>0</v>
      </c>
      <c r="H20" s="790">
        <v>0</v>
      </c>
      <c r="I20" s="790">
        <v>0</v>
      </c>
      <c r="J20" s="790">
        <v>0</v>
      </c>
      <c r="K20" s="790">
        <v>0</v>
      </c>
      <c r="L20" s="790">
        <v>0</v>
      </c>
      <c r="M20" s="790">
        <v>0</v>
      </c>
      <c r="N20" s="790">
        <v>0</v>
      </c>
      <c r="O20" s="790">
        <v>0</v>
      </c>
      <c r="P20" s="790">
        <v>0</v>
      </c>
      <c r="Q20" s="790">
        <v>0</v>
      </c>
      <c r="R20" s="790">
        <v>0</v>
      </c>
      <c r="S20" s="790">
        <v>0</v>
      </c>
      <c r="T20" s="790">
        <v>0</v>
      </c>
      <c r="U20" s="790">
        <v>122</v>
      </c>
      <c r="V20" s="790">
        <v>0</v>
      </c>
      <c r="W20" s="790">
        <v>122</v>
      </c>
      <c r="X20" s="790">
        <v>0</v>
      </c>
      <c r="Y20" s="790">
        <v>0</v>
      </c>
    </row>
    <row r="21" spans="1:25" ht="20.100000000000001" customHeight="1">
      <c r="C21" s="515" t="s">
        <v>12</v>
      </c>
      <c r="D21" s="320">
        <v>68</v>
      </c>
      <c r="E21" s="790">
        <v>0</v>
      </c>
      <c r="F21" s="790">
        <v>0</v>
      </c>
      <c r="G21" s="790">
        <v>0</v>
      </c>
      <c r="H21" s="790">
        <v>0</v>
      </c>
      <c r="I21" s="790">
        <v>0</v>
      </c>
      <c r="J21" s="790">
        <v>0</v>
      </c>
      <c r="K21" s="790">
        <v>0</v>
      </c>
      <c r="L21" s="790">
        <v>0</v>
      </c>
      <c r="M21" s="790">
        <v>0</v>
      </c>
      <c r="N21" s="790">
        <v>0</v>
      </c>
      <c r="O21" s="790">
        <v>0</v>
      </c>
      <c r="P21" s="790">
        <v>0</v>
      </c>
      <c r="Q21" s="790">
        <v>0</v>
      </c>
      <c r="R21" s="790">
        <v>0</v>
      </c>
      <c r="S21" s="790">
        <v>0</v>
      </c>
      <c r="T21" s="790">
        <v>0</v>
      </c>
      <c r="U21" s="790">
        <v>68</v>
      </c>
      <c r="V21" s="790">
        <v>0</v>
      </c>
      <c r="W21" s="790">
        <v>68</v>
      </c>
      <c r="X21" s="790">
        <v>0</v>
      </c>
      <c r="Y21" s="790">
        <v>0</v>
      </c>
    </row>
    <row r="22" spans="1:25" ht="20.100000000000001" customHeight="1" thickBot="1">
      <c r="A22" s="86"/>
      <c r="B22" s="91"/>
      <c r="C22" s="510" t="s">
        <v>13</v>
      </c>
      <c r="D22" s="318">
        <v>2162</v>
      </c>
      <c r="E22" s="317">
        <v>410</v>
      </c>
      <c r="F22" s="317">
        <v>269</v>
      </c>
      <c r="G22" s="317">
        <v>84</v>
      </c>
      <c r="H22" s="317">
        <v>54</v>
      </c>
      <c r="I22" s="317">
        <v>0</v>
      </c>
      <c r="J22" s="317">
        <v>3</v>
      </c>
      <c r="K22" s="317">
        <v>1577</v>
      </c>
      <c r="L22" s="317">
        <v>409</v>
      </c>
      <c r="M22" s="317">
        <v>1036</v>
      </c>
      <c r="N22" s="317">
        <v>126</v>
      </c>
      <c r="O22" s="317">
        <v>2</v>
      </c>
      <c r="P22" s="317">
        <v>4</v>
      </c>
      <c r="Q22" s="317">
        <v>0</v>
      </c>
      <c r="R22" s="317">
        <v>0</v>
      </c>
      <c r="S22" s="317">
        <v>0</v>
      </c>
      <c r="T22" s="317">
        <v>0</v>
      </c>
      <c r="U22" s="317">
        <v>175</v>
      </c>
      <c r="V22" s="317">
        <v>124</v>
      </c>
      <c r="W22" s="317">
        <v>51</v>
      </c>
      <c r="X22" s="317">
        <v>0</v>
      </c>
      <c r="Y22" s="317">
        <v>0</v>
      </c>
    </row>
    <row r="23" spans="1:25" ht="9.9499999999999993" customHeight="1">
      <c r="D23" s="787"/>
      <c r="E23" s="787"/>
      <c r="F23" s="787"/>
      <c r="G23" s="787"/>
      <c r="H23" s="787"/>
      <c r="I23" s="787"/>
      <c r="J23" s="787"/>
      <c r="K23" s="787"/>
      <c r="L23" s="787"/>
      <c r="M23" s="787"/>
      <c r="N23" s="787"/>
      <c r="O23" s="787"/>
      <c r="P23" s="787"/>
      <c r="Q23" s="787"/>
      <c r="R23" s="787"/>
      <c r="S23" s="787"/>
      <c r="T23" s="787"/>
      <c r="U23" s="787"/>
      <c r="V23" s="787"/>
      <c r="W23" s="787"/>
      <c r="X23" s="787"/>
      <c r="Y23" s="787"/>
    </row>
    <row r="24" spans="1:25" ht="20.100000000000001" customHeight="1">
      <c r="A24" s="789" t="s">
        <v>1783</v>
      </c>
      <c r="B24" s="1"/>
      <c r="C24" s="1"/>
      <c r="D24" s="1"/>
      <c r="E24" s="787"/>
      <c r="F24" s="787"/>
      <c r="G24" s="787"/>
      <c r="H24" s="787" ph="1"/>
      <c r="I24" s="538"/>
      <c r="J24" s="538"/>
      <c r="K24" s="787"/>
      <c r="L24" s="787"/>
      <c r="M24" s="787"/>
      <c r="N24" s="787"/>
      <c r="O24" s="787"/>
      <c r="P24" s="538"/>
      <c r="Q24" s="534"/>
      <c r="R24" s="788"/>
      <c r="S24" s="788"/>
      <c r="T24" s="788"/>
      <c r="U24" s="787"/>
      <c r="V24" s="787"/>
      <c r="W24" s="787"/>
      <c r="X24" s="787"/>
      <c r="Y24" s="787"/>
    </row>
    <row r="25" spans="1:25" ht="20.100000000000001" customHeight="1">
      <c r="A25" s="789" t="s">
        <v>1782</v>
      </c>
      <c r="B25" s="1"/>
      <c r="C25" s="1"/>
      <c r="D25" s="1"/>
      <c r="E25" s="787"/>
      <c r="F25" s="787"/>
      <c r="G25" s="787"/>
      <c r="H25" s="787" ph="1"/>
      <c r="I25" s="538"/>
      <c r="J25" s="538"/>
      <c r="K25" s="787"/>
      <c r="L25" s="787"/>
      <c r="M25" s="787"/>
      <c r="N25" s="787"/>
      <c r="O25" s="787"/>
      <c r="P25" s="538"/>
      <c r="Q25" s="534"/>
      <c r="R25" s="788"/>
      <c r="S25" s="788"/>
      <c r="T25" s="788"/>
      <c r="U25" s="787"/>
      <c r="V25" s="787"/>
      <c r="W25" s="787"/>
      <c r="X25" s="787"/>
      <c r="Y25" s="787"/>
    </row>
    <row r="26" spans="1:25" ht="20.100000000000001" customHeight="1">
      <c r="A26" s="1" t="s">
        <v>1781</v>
      </c>
      <c r="E26" s="787"/>
      <c r="F26" s="787"/>
      <c r="G26" s="787"/>
      <c r="H26" s="787"/>
      <c r="I26" s="538"/>
      <c r="J26" s="538"/>
      <c r="K26" s="787"/>
      <c r="L26" s="787"/>
      <c r="M26" s="787"/>
      <c r="N26" s="787"/>
      <c r="O26" s="787"/>
      <c r="P26" s="538"/>
      <c r="Q26" s="534"/>
      <c r="R26" s="788"/>
      <c r="S26" s="788"/>
      <c r="T26" s="788"/>
      <c r="U26" s="787"/>
      <c r="V26" s="787"/>
      <c r="W26" s="787"/>
      <c r="X26" s="787"/>
      <c r="Y26" s="787"/>
    </row>
    <row r="27" spans="1:25">
      <c r="D27" s="1"/>
    </row>
    <row r="28" spans="1:25">
      <c r="D28" s="1"/>
    </row>
    <row r="29" spans="1:25">
      <c r="D29" s="1"/>
    </row>
    <row r="30" spans="1:25">
      <c r="D30" s="1"/>
    </row>
    <row r="31" spans="1:25">
      <c r="D31" s="1"/>
    </row>
    <row r="32" spans="1:25">
      <c r="D32" s="1"/>
    </row>
    <row r="33" spans="4:4">
      <c r="D33" s="1"/>
    </row>
  </sheetData>
  <mergeCells count="17">
    <mergeCell ref="A2:C2"/>
    <mergeCell ref="A11:B11"/>
    <mergeCell ref="U3:W3"/>
    <mergeCell ref="X3:X4"/>
    <mergeCell ref="A1:Y1"/>
    <mergeCell ref="Y3:Y4"/>
    <mergeCell ref="A5:C5"/>
    <mergeCell ref="A6:C6"/>
    <mergeCell ref="A7:C7"/>
    <mergeCell ref="A8:C8"/>
    <mergeCell ref="A20:B20"/>
    <mergeCell ref="K3:P3"/>
    <mergeCell ref="D3:D4"/>
    <mergeCell ref="Q3:T3"/>
    <mergeCell ref="E3:J3"/>
    <mergeCell ref="A3:C4"/>
    <mergeCell ref="A9:C9"/>
  </mergeCells>
  <phoneticPr fontId="6"/>
  <pageMargins left="0.7" right="0.7" top="0.75" bottom="0.75" header="0.3" footer="0.3"/>
  <pageSetup paperSize="9" scale="58" fitToWidth="2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"/>
  <sheetViews>
    <sheetView view="pageBreakPreview" zoomScaleNormal="100" zoomScaleSheetLayoutView="100" workbookViewId="0">
      <selection sqref="A1:XFD1048576"/>
    </sheetView>
  </sheetViews>
  <sheetFormatPr defaultRowHeight="13.5"/>
  <cols>
    <col min="1" max="1" width="4.625" style="1" customWidth="1"/>
    <col min="2" max="2" width="5.125" style="1" customWidth="1"/>
    <col min="3" max="3" width="4.625" style="1" customWidth="1"/>
    <col min="4" max="16" width="9.25" style="1" customWidth="1"/>
    <col min="17" max="27" width="8.625" style="1" customWidth="1"/>
    <col min="28" max="31" width="4.875" style="1" customWidth="1"/>
    <col min="32" max="16384" width="9" style="1"/>
  </cols>
  <sheetData>
    <row r="1" spans="1:37" ht="27" customHeight="1">
      <c r="A1" s="1424" t="s">
        <v>1768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  <c r="Q1" s="323"/>
      <c r="R1" s="323"/>
      <c r="S1" s="323"/>
      <c r="T1" s="323"/>
      <c r="U1" s="323"/>
      <c r="V1" s="323"/>
      <c r="W1" s="323"/>
      <c r="X1" s="323"/>
      <c r="Y1" s="323"/>
      <c r="Z1" s="323"/>
      <c r="AA1" s="323"/>
    </row>
    <row r="2" spans="1:37" ht="20.100000000000001" customHeight="1" thickBot="1">
      <c r="A2" s="1435" t="s">
        <v>1296</v>
      </c>
      <c r="B2" s="1435"/>
      <c r="C2" s="143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37" ht="22.5" customHeight="1">
      <c r="A3" s="1425" t="s">
        <v>1338</v>
      </c>
      <c r="B3" s="1426"/>
      <c r="C3" s="1426"/>
      <c r="D3" s="1426" t="s">
        <v>1767</v>
      </c>
      <c r="E3" s="1426"/>
      <c r="F3" s="1426"/>
      <c r="G3" s="1426"/>
      <c r="H3" s="1426"/>
      <c r="I3" s="1426"/>
      <c r="J3" s="1426"/>
      <c r="K3" s="1426"/>
      <c r="L3" s="1445" t="s">
        <v>1766</v>
      </c>
      <c r="M3" s="1555"/>
      <c r="N3" s="1555"/>
      <c r="O3" s="1555"/>
      <c r="P3" s="1555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ht="33.75" customHeight="1">
      <c r="A4" s="1443"/>
      <c r="B4" s="1444"/>
      <c r="C4" s="1444"/>
      <c r="D4" s="190" t="s">
        <v>1568</v>
      </c>
      <c r="E4" s="526" t="s">
        <v>1848</v>
      </c>
      <c r="F4" s="190" t="s">
        <v>1763</v>
      </c>
      <c r="G4" s="190" t="s">
        <v>65</v>
      </c>
      <c r="H4" s="190" t="s">
        <v>1604</v>
      </c>
      <c r="I4" s="526" t="s">
        <v>1718</v>
      </c>
      <c r="J4" s="526" t="s">
        <v>1850</v>
      </c>
      <c r="K4" s="526" t="s">
        <v>1851</v>
      </c>
      <c r="L4" s="526" t="s">
        <v>1848</v>
      </c>
      <c r="M4" s="190" t="s">
        <v>1763</v>
      </c>
      <c r="N4" s="190" t="s">
        <v>65</v>
      </c>
      <c r="O4" s="190" t="s">
        <v>1604</v>
      </c>
      <c r="P4" s="546" t="s">
        <v>1718</v>
      </c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5" spans="1:37" s="779" customFormat="1" ht="22.5" customHeight="1">
      <c r="A5" s="1632" t="s">
        <v>11</v>
      </c>
      <c r="B5" s="1632"/>
      <c r="C5" s="1633"/>
      <c r="D5" s="778">
        <v>21922</v>
      </c>
      <c r="E5" s="778">
        <v>9981</v>
      </c>
      <c r="F5" s="778">
        <v>131</v>
      </c>
      <c r="G5" s="778">
        <v>6157</v>
      </c>
      <c r="H5" s="778">
        <v>430</v>
      </c>
      <c r="I5" s="778">
        <v>106</v>
      </c>
      <c r="J5" s="778">
        <v>459</v>
      </c>
      <c r="K5" s="778">
        <v>4658</v>
      </c>
      <c r="L5" s="778">
        <v>9043</v>
      </c>
      <c r="M5" s="778">
        <v>118</v>
      </c>
      <c r="N5" s="778">
        <v>5819</v>
      </c>
      <c r="O5" s="778">
        <v>356</v>
      </c>
      <c r="P5" s="778">
        <v>98</v>
      </c>
    </row>
    <row r="6" spans="1:37" s="779" customFormat="1" ht="22.5" customHeight="1">
      <c r="A6" s="1428" t="s">
        <v>12</v>
      </c>
      <c r="B6" s="1428"/>
      <c r="C6" s="1429"/>
      <c r="D6" s="778">
        <v>14554</v>
      </c>
      <c r="E6" s="778">
        <v>8311</v>
      </c>
      <c r="F6" s="778">
        <v>93</v>
      </c>
      <c r="G6" s="778">
        <v>5726</v>
      </c>
      <c r="H6" s="778">
        <v>332</v>
      </c>
      <c r="I6" s="778">
        <v>92</v>
      </c>
      <c r="J6" s="778">
        <v>0</v>
      </c>
      <c r="K6" s="778">
        <v>0</v>
      </c>
      <c r="L6" s="778">
        <v>7984</v>
      </c>
      <c r="M6" s="778">
        <v>93</v>
      </c>
      <c r="N6" s="778">
        <v>5450</v>
      </c>
      <c r="O6" s="778">
        <v>237</v>
      </c>
      <c r="P6" s="778">
        <v>84</v>
      </c>
    </row>
    <row r="7" spans="1:37" s="776" customFormat="1" ht="22.5" customHeight="1">
      <c r="A7" s="1428" t="s">
        <v>13</v>
      </c>
      <c r="B7" s="1428"/>
      <c r="C7" s="1429"/>
      <c r="D7" s="778">
        <v>17749</v>
      </c>
      <c r="E7" s="778">
        <v>9184</v>
      </c>
      <c r="F7" s="778">
        <v>110</v>
      </c>
      <c r="G7" s="778">
        <v>5605</v>
      </c>
      <c r="H7" s="778">
        <v>325</v>
      </c>
      <c r="I7" s="778">
        <v>149</v>
      </c>
      <c r="J7" s="778">
        <v>0</v>
      </c>
      <c r="K7" s="778">
        <v>2376</v>
      </c>
      <c r="L7" s="778">
        <v>8765</v>
      </c>
      <c r="M7" s="778">
        <v>110</v>
      </c>
      <c r="N7" s="778">
        <v>5228</v>
      </c>
      <c r="O7" s="778">
        <v>231</v>
      </c>
      <c r="P7" s="778">
        <v>149</v>
      </c>
    </row>
    <row r="8" spans="1:37" s="776" customFormat="1" ht="22.5" customHeight="1">
      <c r="A8" s="1574" t="s">
        <v>14</v>
      </c>
      <c r="B8" s="1574"/>
      <c r="C8" s="1429"/>
      <c r="D8" s="780">
        <v>15689</v>
      </c>
      <c r="E8" s="777">
        <v>7819</v>
      </c>
      <c r="F8" s="777">
        <v>120</v>
      </c>
      <c r="G8" s="777">
        <v>5289</v>
      </c>
      <c r="H8" s="777">
        <v>328</v>
      </c>
      <c r="I8" s="777">
        <v>84</v>
      </c>
      <c r="J8" s="777">
        <v>812</v>
      </c>
      <c r="K8" s="777">
        <v>1237</v>
      </c>
      <c r="L8" s="777">
        <v>7478</v>
      </c>
      <c r="M8" s="777">
        <v>112</v>
      </c>
      <c r="N8" s="777">
        <v>4923</v>
      </c>
      <c r="O8" s="777">
        <v>212</v>
      </c>
      <c r="P8" s="777">
        <v>84</v>
      </c>
    </row>
    <row r="9" spans="1:37" s="776" customFormat="1" ht="22.5" customHeight="1" thickBot="1">
      <c r="A9" s="1630" t="s">
        <v>15</v>
      </c>
      <c r="B9" s="1630"/>
      <c r="C9" s="1631"/>
      <c r="D9" s="855">
        <v>21079</v>
      </c>
      <c r="E9" s="856">
        <v>10775</v>
      </c>
      <c r="F9" s="856">
        <v>224</v>
      </c>
      <c r="G9" s="856">
        <v>7499</v>
      </c>
      <c r="H9" s="856">
        <v>435</v>
      </c>
      <c r="I9" s="856">
        <v>144</v>
      </c>
      <c r="J9" s="856">
        <v>0</v>
      </c>
      <c r="K9" s="856">
        <v>2002</v>
      </c>
      <c r="L9" s="856">
        <v>10189</v>
      </c>
      <c r="M9" s="856">
        <v>224</v>
      </c>
      <c r="N9" s="856">
        <v>7086</v>
      </c>
      <c r="O9" s="856">
        <v>333</v>
      </c>
      <c r="P9" s="856">
        <v>144</v>
      </c>
    </row>
    <row r="10" spans="1:37" ht="9.9499999999999993" customHeight="1" thickBot="1">
      <c r="D10" s="333"/>
      <c r="E10" s="333"/>
      <c r="F10" s="333"/>
      <c r="G10" s="333"/>
      <c r="H10" s="333"/>
      <c r="I10" s="333"/>
    </row>
    <row r="11" spans="1:37" ht="22.5" customHeight="1">
      <c r="A11" s="1425" t="s">
        <v>1338</v>
      </c>
      <c r="B11" s="1426"/>
      <c r="C11" s="1426"/>
      <c r="D11" s="1426" t="s">
        <v>1765</v>
      </c>
      <c r="E11" s="1426"/>
      <c r="F11" s="1426"/>
      <c r="G11" s="1426"/>
      <c r="H11" s="1426"/>
      <c r="I11" s="1426" t="s">
        <v>1764</v>
      </c>
      <c r="J11" s="1426"/>
      <c r="K11" s="1426"/>
      <c r="L11" s="1426"/>
      <c r="M11" s="1445"/>
      <c r="N11" s="20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</row>
    <row r="12" spans="1:37" ht="33.75" customHeight="1">
      <c r="A12" s="1443"/>
      <c r="B12" s="1444"/>
      <c r="C12" s="1444"/>
      <c r="D12" s="526" t="s">
        <v>1848</v>
      </c>
      <c r="E12" s="190" t="s">
        <v>1763</v>
      </c>
      <c r="F12" s="190" t="s">
        <v>65</v>
      </c>
      <c r="G12" s="190" t="s">
        <v>1604</v>
      </c>
      <c r="H12" s="526" t="s">
        <v>1718</v>
      </c>
      <c r="I12" s="526" t="s">
        <v>1848</v>
      </c>
      <c r="J12" s="190" t="s">
        <v>1763</v>
      </c>
      <c r="K12" s="190" t="s">
        <v>65</v>
      </c>
      <c r="L12" s="190" t="s">
        <v>1604</v>
      </c>
      <c r="M12" s="546" t="s">
        <v>1718</v>
      </c>
      <c r="N12" s="346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</row>
    <row r="13" spans="1:37" s="779" customFormat="1" ht="22.5" customHeight="1">
      <c r="A13" s="1632" t="s">
        <v>11</v>
      </c>
      <c r="B13" s="1632"/>
      <c r="C13" s="1633"/>
      <c r="D13" s="778">
        <v>669</v>
      </c>
      <c r="E13" s="778">
        <v>0</v>
      </c>
      <c r="F13" s="778">
        <v>100</v>
      </c>
      <c r="G13" s="778">
        <v>0</v>
      </c>
      <c r="H13" s="778">
        <v>0</v>
      </c>
      <c r="I13" s="778">
        <v>269</v>
      </c>
      <c r="J13" s="778">
        <v>13</v>
      </c>
      <c r="K13" s="778">
        <v>238</v>
      </c>
      <c r="L13" s="778">
        <v>74</v>
      </c>
      <c r="M13" s="778">
        <v>8</v>
      </c>
      <c r="N13" s="778"/>
    </row>
    <row r="14" spans="1:37" s="779" customFormat="1" ht="22.5" customHeight="1">
      <c r="A14" s="1428" t="s">
        <v>12</v>
      </c>
      <c r="B14" s="1428"/>
      <c r="C14" s="1429"/>
      <c r="D14" s="778">
        <v>0</v>
      </c>
      <c r="E14" s="778">
        <v>0</v>
      </c>
      <c r="F14" s="778">
        <v>0</v>
      </c>
      <c r="G14" s="778">
        <v>0</v>
      </c>
      <c r="H14" s="778">
        <v>0</v>
      </c>
      <c r="I14" s="778">
        <v>327</v>
      </c>
      <c r="J14" s="778">
        <v>0</v>
      </c>
      <c r="K14" s="778">
        <v>276</v>
      </c>
      <c r="L14" s="778">
        <v>95</v>
      </c>
      <c r="M14" s="778">
        <v>8</v>
      </c>
      <c r="N14" s="778"/>
    </row>
    <row r="15" spans="1:37" s="776" customFormat="1" ht="22.5" customHeight="1">
      <c r="A15" s="1428" t="s">
        <v>13</v>
      </c>
      <c r="B15" s="1428"/>
      <c r="C15" s="1429"/>
      <c r="D15" s="778">
        <v>0</v>
      </c>
      <c r="E15" s="778">
        <v>0</v>
      </c>
      <c r="F15" s="778">
        <v>0</v>
      </c>
      <c r="G15" s="778">
        <v>0</v>
      </c>
      <c r="H15" s="778">
        <v>0</v>
      </c>
      <c r="I15" s="778">
        <v>419</v>
      </c>
      <c r="J15" s="778">
        <v>0</v>
      </c>
      <c r="K15" s="778">
        <v>377</v>
      </c>
      <c r="L15" s="778">
        <v>94</v>
      </c>
      <c r="M15" s="778">
        <v>0</v>
      </c>
      <c r="N15" s="778"/>
    </row>
    <row r="16" spans="1:37" s="776" customFormat="1" ht="22.5" customHeight="1">
      <c r="A16" s="1574" t="s">
        <v>14</v>
      </c>
      <c r="B16" s="1574"/>
      <c r="C16" s="1429"/>
      <c r="D16" s="777">
        <v>0</v>
      </c>
      <c r="E16" s="777">
        <v>0</v>
      </c>
      <c r="F16" s="777">
        <v>0</v>
      </c>
      <c r="G16" s="777">
        <v>0</v>
      </c>
      <c r="H16" s="777">
        <v>0</v>
      </c>
      <c r="I16" s="777">
        <v>341</v>
      </c>
      <c r="J16" s="777">
        <v>8</v>
      </c>
      <c r="K16" s="777">
        <v>366</v>
      </c>
      <c r="L16" s="777">
        <v>116</v>
      </c>
      <c r="M16" s="777">
        <v>0</v>
      </c>
      <c r="N16" s="777"/>
    </row>
    <row r="17" spans="1:27" s="776" customFormat="1" ht="22.5" customHeight="1" thickBot="1">
      <c r="A17" s="1630" t="s">
        <v>15</v>
      </c>
      <c r="B17" s="1630"/>
      <c r="C17" s="1631"/>
      <c r="D17" s="855">
        <v>0</v>
      </c>
      <c r="E17" s="856">
        <v>0</v>
      </c>
      <c r="F17" s="856">
        <v>0</v>
      </c>
      <c r="G17" s="856">
        <v>0</v>
      </c>
      <c r="H17" s="856">
        <v>0</v>
      </c>
      <c r="I17" s="856">
        <v>586</v>
      </c>
      <c r="J17" s="856">
        <v>0</v>
      </c>
      <c r="K17" s="856">
        <v>413</v>
      </c>
      <c r="L17" s="856">
        <v>102</v>
      </c>
      <c r="M17" s="856">
        <v>0</v>
      </c>
      <c r="N17" s="857"/>
    </row>
    <row r="18" spans="1:27" ht="9.9499999999999993" customHeight="1">
      <c r="D18" s="333"/>
      <c r="E18" s="333"/>
      <c r="F18" s="333"/>
      <c r="G18" s="333"/>
      <c r="H18" s="333"/>
      <c r="I18" s="333"/>
    </row>
    <row r="19" spans="1:27" ht="20.100000000000001" customHeight="1">
      <c r="A19" s="848" t="s">
        <v>1762</v>
      </c>
      <c r="D19" s="333"/>
      <c r="E19" s="333"/>
      <c r="F19" s="333"/>
      <c r="G19" s="333"/>
      <c r="H19" s="333"/>
      <c r="I19" s="333"/>
    </row>
    <row r="20" spans="1:27" ht="20.100000000000001" customHeight="1">
      <c r="A20" s="1" t="s">
        <v>1761</v>
      </c>
    </row>
    <row r="21" spans="1:27">
      <c r="D21" s="333"/>
      <c r="E21" s="333"/>
      <c r="F21" s="333"/>
      <c r="G21" s="333"/>
      <c r="H21" s="333"/>
      <c r="I21" s="333"/>
      <c r="J21" s="333"/>
      <c r="K21" s="333"/>
      <c r="L21" s="333"/>
      <c r="M21" s="333"/>
      <c r="N21" s="333"/>
      <c r="O21" s="333"/>
      <c r="P21" s="333"/>
      <c r="Q21" s="333"/>
      <c r="R21" s="333"/>
      <c r="S21" s="333"/>
      <c r="T21" s="333"/>
      <c r="U21" s="333"/>
      <c r="V21" s="333"/>
      <c r="W21" s="333"/>
      <c r="X21" s="333"/>
      <c r="Y21" s="333"/>
      <c r="Z21" s="333"/>
      <c r="AA21" s="333"/>
    </row>
  </sheetData>
  <mergeCells count="18">
    <mergeCell ref="A1:P1"/>
    <mergeCell ref="A2:C2"/>
    <mergeCell ref="A3:C4"/>
    <mergeCell ref="D3:K3"/>
    <mergeCell ref="A9:C9"/>
    <mergeCell ref="A17:C17"/>
    <mergeCell ref="A16:C16"/>
    <mergeCell ref="L3:P3"/>
    <mergeCell ref="A7:C7"/>
    <mergeCell ref="A8:C8"/>
    <mergeCell ref="A6:C6"/>
    <mergeCell ref="A11:C12"/>
    <mergeCell ref="A15:C15"/>
    <mergeCell ref="D11:H11"/>
    <mergeCell ref="I11:M11"/>
    <mergeCell ref="A13:C13"/>
    <mergeCell ref="A14:C14"/>
    <mergeCell ref="A5:C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"/>
  <sheetViews>
    <sheetView view="pageBreakPreview" zoomScale="115" zoomScaleNormal="100" zoomScaleSheetLayoutView="115" workbookViewId="0">
      <selection sqref="A1:XFD1048576"/>
    </sheetView>
  </sheetViews>
  <sheetFormatPr defaultRowHeight="13.5"/>
  <cols>
    <col min="1" max="3" width="4.625" style="786" customWidth="1"/>
    <col min="4" max="27" width="8.625" style="786" customWidth="1"/>
    <col min="28" max="30" width="4.625" style="786" customWidth="1"/>
    <col min="31" max="16384" width="9" style="786"/>
  </cols>
  <sheetData>
    <row r="1" spans="1:44" ht="27" customHeight="1">
      <c r="A1" s="1635" t="s">
        <v>1843</v>
      </c>
      <c r="B1" s="1635"/>
      <c r="C1" s="1635"/>
      <c r="D1" s="1635"/>
      <c r="E1" s="1635"/>
      <c r="F1" s="1635"/>
      <c r="G1" s="1635"/>
      <c r="H1" s="1635"/>
      <c r="I1" s="1635"/>
      <c r="J1" s="1635"/>
      <c r="K1" s="1635"/>
      <c r="L1" s="1635"/>
      <c r="M1" s="1635"/>
      <c r="N1" s="1635"/>
      <c r="O1" s="1635"/>
      <c r="P1" s="1635"/>
      <c r="Q1" s="1635"/>
      <c r="R1" s="1635"/>
      <c r="S1" s="1635"/>
      <c r="T1" s="1635"/>
      <c r="U1" s="1635"/>
      <c r="V1" s="1635"/>
      <c r="W1" s="1635"/>
      <c r="X1" s="1635"/>
      <c r="Y1" s="1635"/>
      <c r="Z1" s="1635"/>
      <c r="AA1" s="1635"/>
    </row>
    <row r="2" spans="1:44" ht="20.100000000000001" customHeight="1" thickBot="1">
      <c r="A2" s="1622" t="s">
        <v>1296</v>
      </c>
      <c r="B2" s="1622"/>
      <c r="C2" s="1622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  <c r="R2" s="506"/>
      <c r="S2" s="506"/>
      <c r="T2" s="506"/>
      <c r="U2" s="506"/>
      <c r="V2" s="506"/>
      <c r="W2" s="506"/>
      <c r="X2" s="506"/>
      <c r="Y2" s="506"/>
      <c r="Z2" s="506"/>
      <c r="AA2" s="506"/>
    </row>
    <row r="3" spans="1:44" ht="20.100000000000001" customHeight="1">
      <c r="A3" s="1543" t="s">
        <v>1338</v>
      </c>
      <c r="B3" s="1544"/>
      <c r="C3" s="1544"/>
      <c r="D3" s="1544" t="s">
        <v>1842</v>
      </c>
      <c r="E3" s="1544"/>
      <c r="F3" s="1544"/>
      <c r="G3" s="1544"/>
      <c r="H3" s="1544"/>
      <c r="I3" s="1544"/>
      <c r="J3" s="1544"/>
      <c r="K3" s="1544"/>
      <c r="L3" s="1544"/>
      <c r="M3" s="1544" t="s">
        <v>1841</v>
      </c>
      <c r="N3" s="1544"/>
      <c r="O3" s="1544"/>
      <c r="P3" s="1544"/>
      <c r="Q3" s="1544"/>
      <c r="R3" s="1544" t="s">
        <v>1840</v>
      </c>
      <c r="S3" s="1544"/>
      <c r="T3" s="1544"/>
      <c r="U3" s="1544"/>
      <c r="V3" s="1544"/>
      <c r="W3" s="1544" t="s">
        <v>1839</v>
      </c>
      <c r="X3" s="1544"/>
      <c r="Y3" s="1544"/>
      <c r="Z3" s="1544"/>
      <c r="AA3" s="1636"/>
    </row>
    <row r="4" spans="1:44" s="842" customFormat="1" ht="39.950000000000003" customHeight="1">
      <c r="A4" s="1545"/>
      <c r="B4" s="1546"/>
      <c r="C4" s="1546"/>
      <c r="D4" s="526" t="s">
        <v>1568</v>
      </c>
      <c r="E4" s="526" t="s">
        <v>1848</v>
      </c>
      <c r="F4" s="526" t="s">
        <v>1763</v>
      </c>
      <c r="G4" s="526" t="s">
        <v>1836</v>
      </c>
      <c r="H4" s="526" t="s">
        <v>1719</v>
      </c>
      <c r="I4" s="526" t="s">
        <v>1718</v>
      </c>
      <c r="J4" s="526" t="s">
        <v>1838</v>
      </c>
      <c r="K4" s="526" t="s">
        <v>1849</v>
      </c>
      <c r="L4" s="526" t="s">
        <v>1837</v>
      </c>
      <c r="M4" s="526" t="s">
        <v>1848</v>
      </c>
      <c r="N4" s="526" t="s">
        <v>1763</v>
      </c>
      <c r="O4" s="526" t="s">
        <v>1836</v>
      </c>
      <c r="P4" s="526" t="s">
        <v>1719</v>
      </c>
      <c r="Q4" s="526" t="s">
        <v>1718</v>
      </c>
      <c r="R4" s="526" t="s">
        <v>1848</v>
      </c>
      <c r="S4" s="526" t="s">
        <v>1763</v>
      </c>
      <c r="T4" s="526" t="s">
        <v>1836</v>
      </c>
      <c r="U4" s="526" t="s">
        <v>1719</v>
      </c>
      <c r="V4" s="526" t="s">
        <v>1718</v>
      </c>
      <c r="W4" s="526" t="s">
        <v>1848</v>
      </c>
      <c r="X4" s="526" t="s">
        <v>1763</v>
      </c>
      <c r="Y4" s="526" t="s">
        <v>1836</v>
      </c>
      <c r="Z4" s="526" t="s">
        <v>1719</v>
      </c>
      <c r="AA4" s="546" t="s">
        <v>1718</v>
      </c>
    </row>
    <row r="5" spans="1:44" s="837" customFormat="1" ht="20.100000000000001" customHeight="1">
      <c r="A5" s="1637" t="s">
        <v>1161</v>
      </c>
      <c r="B5" s="1637"/>
      <c r="C5" s="1638"/>
      <c r="D5" s="851">
        <v>36725</v>
      </c>
      <c r="E5" s="852">
        <v>4725</v>
      </c>
      <c r="F5" s="852">
        <v>1065</v>
      </c>
      <c r="G5" s="852">
        <v>7727</v>
      </c>
      <c r="H5" s="852">
        <v>10519</v>
      </c>
      <c r="I5" s="852">
        <v>1327</v>
      </c>
      <c r="J5" s="852">
        <v>565</v>
      </c>
      <c r="K5" s="852">
        <v>10797</v>
      </c>
      <c r="L5" s="852" t="s">
        <v>1257</v>
      </c>
      <c r="M5" s="852">
        <v>3500</v>
      </c>
      <c r="N5" s="852">
        <v>1065</v>
      </c>
      <c r="O5" s="852">
        <v>7588</v>
      </c>
      <c r="P5" s="852">
        <v>1229</v>
      </c>
      <c r="Q5" s="852">
        <v>890</v>
      </c>
      <c r="R5" s="852">
        <v>1225</v>
      </c>
      <c r="S5" s="852" t="s">
        <v>1257</v>
      </c>
      <c r="T5" s="852">
        <v>139</v>
      </c>
      <c r="U5" s="852" t="s">
        <v>1257</v>
      </c>
      <c r="V5" s="852" t="s">
        <v>1257</v>
      </c>
      <c r="W5" s="852" t="s">
        <v>1257</v>
      </c>
      <c r="X5" s="852" t="s">
        <v>1257</v>
      </c>
      <c r="Y5" s="852" t="s">
        <v>1257</v>
      </c>
      <c r="Z5" s="852">
        <v>9290</v>
      </c>
      <c r="AA5" s="852">
        <v>437</v>
      </c>
      <c r="AB5" s="838"/>
      <c r="AC5" s="838"/>
      <c r="AD5" s="838"/>
      <c r="AE5" s="838"/>
      <c r="AF5" s="838"/>
      <c r="AG5" s="838"/>
      <c r="AH5" s="838"/>
      <c r="AI5" s="838"/>
      <c r="AJ5" s="838"/>
      <c r="AK5" s="838"/>
      <c r="AL5" s="838"/>
      <c r="AM5" s="838"/>
      <c r="AN5" s="838"/>
      <c r="AO5" s="838"/>
      <c r="AP5" s="838"/>
      <c r="AQ5" s="838"/>
      <c r="AR5" s="838"/>
    </row>
    <row r="6" spans="1:44" s="837" customFormat="1" ht="20.100000000000001" customHeight="1">
      <c r="A6" s="1639" t="s">
        <v>11</v>
      </c>
      <c r="B6" s="1639"/>
      <c r="C6" s="1640"/>
      <c r="D6" s="851">
        <v>39088</v>
      </c>
      <c r="E6" s="851">
        <v>5296</v>
      </c>
      <c r="F6" s="851">
        <v>1727</v>
      </c>
      <c r="G6" s="851">
        <v>7566</v>
      </c>
      <c r="H6" s="851">
        <v>10441</v>
      </c>
      <c r="I6" s="851">
        <v>996</v>
      </c>
      <c r="J6" s="851">
        <v>653</v>
      </c>
      <c r="K6" s="851">
        <v>12409</v>
      </c>
      <c r="L6" s="852" t="s">
        <v>1257</v>
      </c>
      <c r="M6" s="851">
        <v>4100</v>
      </c>
      <c r="N6" s="851">
        <v>1727</v>
      </c>
      <c r="O6" s="851">
        <v>7426</v>
      </c>
      <c r="P6" s="851">
        <v>1328</v>
      </c>
      <c r="Q6" s="851">
        <v>620</v>
      </c>
      <c r="R6" s="851">
        <v>1196</v>
      </c>
      <c r="S6" s="851" t="s">
        <v>1257</v>
      </c>
      <c r="T6" s="851">
        <v>140</v>
      </c>
      <c r="U6" s="852" t="s">
        <v>1257</v>
      </c>
      <c r="V6" s="852" t="s">
        <v>1257</v>
      </c>
      <c r="W6" s="852" t="s">
        <v>1257</v>
      </c>
      <c r="X6" s="852" t="s">
        <v>1257</v>
      </c>
      <c r="Y6" s="852" t="s">
        <v>1257</v>
      </c>
      <c r="Z6" s="851">
        <v>9113</v>
      </c>
      <c r="AA6" s="851">
        <v>376</v>
      </c>
      <c r="AB6" s="838"/>
      <c r="AC6" s="838"/>
      <c r="AD6" s="838"/>
      <c r="AE6" s="838"/>
      <c r="AF6" s="838"/>
      <c r="AG6" s="838"/>
      <c r="AH6" s="838"/>
      <c r="AI6" s="838"/>
      <c r="AJ6" s="838"/>
      <c r="AK6" s="838"/>
      <c r="AL6" s="838"/>
      <c r="AM6" s="838"/>
      <c r="AN6" s="838"/>
      <c r="AO6" s="838"/>
      <c r="AP6" s="838"/>
      <c r="AQ6" s="838"/>
      <c r="AR6" s="838"/>
    </row>
    <row r="7" spans="1:44" s="840" customFormat="1" ht="20.100000000000001" customHeight="1">
      <c r="A7" s="1428" t="s">
        <v>12</v>
      </c>
      <c r="B7" s="1428"/>
      <c r="C7" s="1429"/>
      <c r="D7" s="851">
        <v>26034</v>
      </c>
      <c r="E7" s="851">
        <v>1878</v>
      </c>
      <c r="F7" s="851">
        <v>437</v>
      </c>
      <c r="G7" s="851">
        <v>4389</v>
      </c>
      <c r="H7" s="851">
        <v>8776</v>
      </c>
      <c r="I7" s="851">
        <v>596</v>
      </c>
      <c r="J7" s="851">
        <v>413</v>
      </c>
      <c r="K7" s="851">
        <v>9545</v>
      </c>
      <c r="L7" s="852" t="s">
        <v>1257</v>
      </c>
      <c r="M7" s="851">
        <v>1878</v>
      </c>
      <c r="N7" s="851">
        <v>437</v>
      </c>
      <c r="O7" s="851">
        <v>4389</v>
      </c>
      <c r="P7" s="851">
        <v>1008</v>
      </c>
      <c r="Q7" s="851">
        <v>148</v>
      </c>
      <c r="R7" s="851" t="s">
        <v>1257</v>
      </c>
      <c r="S7" s="851" t="s">
        <v>1257</v>
      </c>
      <c r="T7" s="851" t="s">
        <v>1257</v>
      </c>
      <c r="U7" s="852" t="s">
        <v>1257</v>
      </c>
      <c r="V7" s="851" t="s">
        <v>1257</v>
      </c>
      <c r="W7" s="852" t="s">
        <v>1257</v>
      </c>
      <c r="X7" s="852" t="s">
        <v>1257</v>
      </c>
      <c r="Y7" s="852" t="s">
        <v>1257</v>
      </c>
      <c r="Z7" s="851">
        <v>7768</v>
      </c>
      <c r="AA7" s="851">
        <v>448</v>
      </c>
      <c r="AB7" s="841"/>
      <c r="AC7" s="841"/>
      <c r="AD7" s="841"/>
      <c r="AE7" s="841"/>
      <c r="AF7" s="841"/>
      <c r="AG7" s="841"/>
      <c r="AH7" s="841"/>
      <c r="AI7" s="841"/>
      <c r="AJ7" s="841"/>
      <c r="AK7" s="841"/>
      <c r="AL7" s="841"/>
      <c r="AM7" s="841"/>
      <c r="AN7" s="841"/>
      <c r="AO7" s="841"/>
      <c r="AP7" s="841"/>
      <c r="AQ7" s="841"/>
      <c r="AR7" s="841"/>
    </row>
    <row r="8" spans="1:44" s="840" customFormat="1" ht="20.100000000000001" customHeight="1">
      <c r="A8" s="1428" t="s">
        <v>13</v>
      </c>
      <c r="B8" s="1428"/>
      <c r="C8" s="1429"/>
      <c r="D8" s="851">
        <v>26824</v>
      </c>
      <c r="E8" s="851">
        <v>2935</v>
      </c>
      <c r="F8" s="851">
        <v>746</v>
      </c>
      <c r="G8" s="851">
        <v>5475</v>
      </c>
      <c r="H8" s="851">
        <v>9281</v>
      </c>
      <c r="I8" s="851">
        <v>650</v>
      </c>
      <c r="J8" s="851">
        <v>444</v>
      </c>
      <c r="K8" s="851">
        <v>7293</v>
      </c>
      <c r="L8" s="852" t="s">
        <v>1257</v>
      </c>
      <c r="M8" s="851">
        <v>2671</v>
      </c>
      <c r="N8" s="851">
        <v>746</v>
      </c>
      <c r="O8" s="851">
        <v>5434</v>
      </c>
      <c r="P8" s="851">
        <v>1062</v>
      </c>
      <c r="Q8" s="851">
        <v>201</v>
      </c>
      <c r="R8" s="851">
        <v>264</v>
      </c>
      <c r="S8" s="851">
        <v>0</v>
      </c>
      <c r="T8" s="851">
        <v>41</v>
      </c>
      <c r="U8" s="852">
        <v>0</v>
      </c>
      <c r="V8" s="851">
        <v>0</v>
      </c>
      <c r="W8" s="852">
        <v>0</v>
      </c>
      <c r="X8" s="852">
        <v>0</v>
      </c>
      <c r="Y8" s="852">
        <v>0</v>
      </c>
      <c r="Z8" s="851">
        <v>8219</v>
      </c>
      <c r="AA8" s="851">
        <v>449</v>
      </c>
      <c r="AB8" s="841"/>
      <c r="AC8" s="841"/>
      <c r="AD8" s="841"/>
      <c r="AE8" s="841"/>
      <c r="AF8" s="841"/>
      <c r="AG8" s="841"/>
      <c r="AH8" s="841"/>
      <c r="AI8" s="841"/>
      <c r="AJ8" s="841"/>
      <c r="AK8" s="841"/>
      <c r="AL8" s="841"/>
      <c r="AM8" s="841"/>
      <c r="AN8" s="841"/>
      <c r="AO8" s="841"/>
      <c r="AP8" s="841"/>
      <c r="AQ8" s="841"/>
      <c r="AR8" s="841"/>
    </row>
    <row r="9" spans="1:44" s="840" customFormat="1" ht="20.100000000000001" customHeight="1" thickBot="1">
      <c r="A9" s="1630" t="s">
        <v>14</v>
      </c>
      <c r="B9" s="1630"/>
      <c r="C9" s="1631"/>
      <c r="D9" s="853">
        <v>24186</v>
      </c>
      <c r="E9" s="853">
        <v>2935</v>
      </c>
      <c r="F9" s="853">
        <v>975</v>
      </c>
      <c r="G9" s="853">
        <v>5774</v>
      </c>
      <c r="H9" s="853">
        <v>8486</v>
      </c>
      <c r="I9" s="853">
        <v>637</v>
      </c>
      <c r="J9" s="853">
        <v>164</v>
      </c>
      <c r="K9" s="853">
        <v>5215</v>
      </c>
      <c r="L9" s="854">
        <v>0</v>
      </c>
      <c r="M9" s="853">
        <v>2530</v>
      </c>
      <c r="N9" s="853">
        <v>975</v>
      </c>
      <c r="O9" s="853">
        <v>5690</v>
      </c>
      <c r="P9" s="853">
        <v>1281</v>
      </c>
      <c r="Q9" s="853">
        <v>220</v>
      </c>
      <c r="R9" s="854">
        <v>405</v>
      </c>
      <c r="S9" s="854">
        <v>0</v>
      </c>
      <c r="T9" s="854">
        <v>84</v>
      </c>
      <c r="U9" s="854">
        <v>0</v>
      </c>
      <c r="V9" s="854">
        <v>0</v>
      </c>
      <c r="W9" s="854">
        <v>0</v>
      </c>
      <c r="X9" s="854">
        <v>0</v>
      </c>
      <c r="Y9" s="854">
        <v>0</v>
      </c>
      <c r="Z9" s="853">
        <v>7205</v>
      </c>
      <c r="AA9" s="853">
        <v>417</v>
      </c>
      <c r="AB9" s="841"/>
      <c r="AC9" s="841"/>
      <c r="AD9" s="841"/>
      <c r="AE9" s="841"/>
      <c r="AF9" s="841"/>
      <c r="AG9" s="841"/>
      <c r="AH9" s="841"/>
      <c r="AI9" s="841"/>
      <c r="AJ9" s="841"/>
      <c r="AK9" s="841"/>
      <c r="AL9" s="841"/>
      <c r="AM9" s="841"/>
      <c r="AN9" s="841"/>
      <c r="AO9" s="841"/>
      <c r="AP9" s="841"/>
      <c r="AQ9" s="841"/>
      <c r="AR9" s="841"/>
    </row>
    <row r="10" spans="1:44" s="837" customFormat="1" ht="9.9499999999999993" customHeight="1">
      <c r="D10" s="839"/>
      <c r="E10" s="839"/>
      <c r="F10" s="839"/>
      <c r="G10" s="839"/>
      <c r="H10" s="839"/>
      <c r="I10" s="839"/>
      <c r="AB10" s="838"/>
      <c r="AC10" s="838"/>
      <c r="AD10" s="838"/>
      <c r="AE10" s="838"/>
      <c r="AF10" s="838"/>
      <c r="AG10" s="838"/>
      <c r="AH10" s="838"/>
      <c r="AI10" s="838"/>
      <c r="AJ10" s="838"/>
      <c r="AK10" s="838"/>
      <c r="AL10" s="838"/>
      <c r="AM10" s="838"/>
      <c r="AN10" s="838"/>
      <c r="AO10" s="838"/>
      <c r="AP10" s="838"/>
      <c r="AQ10" s="838"/>
      <c r="AR10" s="838"/>
    </row>
    <row r="11" spans="1:44" ht="20.100000000000001" customHeight="1">
      <c r="A11" s="1" t="s">
        <v>1835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836"/>
      <c r="AC11" s="836"/>
      <c r="AD11" s="836"/>
      <c r="AE11" s="835"/>
      <c r="AF11" s="835"/>
      <c r="AG11" s="835"/>
      <c r="AH11" s="835"/>
      <c r="AI11" s="835"/>
      <c r="AJ11" s="835"/>
      <c r="AK11" s="835"/>
      <c r="AL11" s="835"/>
      <c r="AM11" s="835"/>
      <c r="AN11" s="835"/>
      <c r="AO11" s="835"/>
      <c r="AP11" s="835"/>
      <c r="AQ11" s="835"/>
      <c r="AR11" s="835"/>
    </row>
    <row r="12" spans="1:44" ht="20.100000000000001" customHeight="1">
      <c r="A12" s="848" t="s">
        <v>1834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836"/>
      <c r="AC12" s="836"/>
      <c r="AD12" s="836"/>
      <c r="AE12" s="835"/>
      <c r="AF12" s="835"/>
      <c r="AG12" s="835"/>
      <c r="AH12" s="835"/>
      <c r="AI12" s="835"/>
      <c r="AJ12" s="835"/>
      <c r="AK12" s="835"/>
      <c r="AL12" s="835"/>
      <c r="AM12" s="835"/>
      <c r="AN12" s="835"/>
      <c r="AO12" s="835"/>
      <c r="AP12" s="835"/>
      <c r="AQ12" s="835"/>
      <c r="AR12" s="835"/>
    </row>
    <row r="13" spans="1:44" ht="20.100000000000001" customHeight="1">
      <c r="A13" s="1634" t="s">
        <v>1833</v>
      </c>
      <c r="B13" s="1634"/>
      <c r="C13" s="1634"/>
      <c r="D13" s="1634"/>
      <c r="E13" s="1634"/>
      <c r="F13" s="1634"/>
      <c r="G13" s="1634"/>
    </row>
  </sheetData>
  <mergeCells count="13">
    <mergeCell ref="A7:C7"/>
    <mergeCell ref="A8:C8"/>
    <mergeCell ref="A9:C9"/>
    <mergeCell ref="A13:G13"/>
    <mergeCell ref="A1:AA1"/>
    <mergeCell ref="M3:Q3"/>
    <mergeCell ref="W3:AA3"/>
    <mergeCell ref="D3:L3"/>
    <mergeCell ref="R3:V3"/>
    <mergeCell ref="A3:C4"/>
    <mergeCell ref="A2:C2"/>
    <mergeCell ref="A5:C5"/>
    <mergeCell ref="A6:C6"/>
  </mergeCells>
  <phoneticPr fontId="6"/>
  <pageMargins left="0.7" right="0.7" top="0.75" bottom="0.75" header="0.3" footer="0.3"/>
  <pageSetup paperSize="9" scale="60" fitToWidth="2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view="pageBreakPreview" zoomScaleNormal="100" zoomScaleSheetLayoutView="100" workbookViewId="0">
      <selection activeCell="E11" sqref="E11"/>
    </sheetView>
  </sheetViews>
  <sheetFormatPr defaultRowHeight="13.5"/>
  <cols>
    <col min="1" max="2" width="4.625" style="1" customWidth="1"/>
    <col min="3" max="3" width="5.25" style="1" customWidth="1"/>
    <col min="4" max="9" width="12.625" style="1" customWidth="1"/>
    <col min="10" max="16384" width="9" style="1"/>
  </cols>
  <sheetData>
    <row r="1" spans="1:15" s="323" customFormat="1" ht="27" customHeight="1">
      <c r="A1" s="1424" t="s">
        <v>1832</v>
      </c>
      <c r="B1" s="1424"/>
      <c r="C1" s="1424"/>
      <c r="D1" s="1424"/>
      <c r="E1" s="1424"/>
      <c r="F1" s="1424"/>
      <c r="G1" s="1424"/>
      <c r="H1" s="1424"/>
      <c r="I1" s="1424"/>
    </row>
    <row r="2" spans="1:15" s="323" customFormat="1" ht="20.100000000000001" customHeight="1" thickBot="1">
      <c r="A2" s="335"/>
      <c r="B2" s="335"/>
      <c r="C2" s="335"/>
      <c r="D2" s="335"/>
      <c r="E2" s="335"/>
      <c r="F2" s="335"/>
      <c r="G2" s="335"/>
      <c r="H2" s="335"/>
      <c r="I2" s="335"/>
    </row>
    <row r="3" spans="1:15" ht="20.100000000000001" customHeight="1">
      <c r="A3" s="1641" t="s">
        <v>2</v>
      </c>
      <c r="B3" s="1642"/>
      <c r="C3" s="1642"/>
      <c r="D3" s="1426" t="s">
        <v>1831</v>
      </c>
      <c r="E3" s="1426"/>
      <c r="F3" s="1426" t="s">
        <v>1830</v>
      </c>
      <c r="G3" s="1426"/>
      <c r="H3" s="1426" t="s">
        <v>1826</v>
      </c>
      <c r="I3" s="1445"/>
    </row>
    <row r="4" spans="1:15" ht="20.100000000000001" customHeight="1">
      <c r="A4" s="1643"/>
      <c r="B4" s="1644"/>
      <c r="C4" s="1644"/>
      <c r="D4" s="190" t="s">
        <v>1822</v>
      </c>
      <c r="E4" s="190" t="s">
        <v>1800</v>
      </c>
      <c r="F4" s="190" t="s">
        <v>1822</v>
      </c>
      <c r="G4" s="190" t="s">
        <v>1800</v>
      </c>
      <c r="H4" s="190" t="s">
        <v>1822</v>
      </c>
      <c r="I4" s="189" t="s">
        <v>1800</v>
      </c>
    </row>
    <row r="5" spans="1:15" s="9" customFormat="1" ht="20.100000000000001" customHeight="1">
      <c r="A5" s="849"/>
      <c r="B5" s="849"/>
      <c r="C5" s="849"/>
      <c r="D5" s="784" t="s">
        <v>1798</v>
      </c>
      <c r="E5" s="783" t="s">
        <v>1328</v>
      </c>
      <c r="F5" s="783" t="s">
        <v>1798</v>
      </c>
      <c r="G5" s="783" t="s">
        <v>1328</v>
      </c>
      <c r="H5" s="783" t="s">
        <v>1798</v>
      </c>
      <c r="I5" s="783" t="s">
        <v>1328</v>
      </c>
      <c r="J5" s="333"/>
      <c r="K5" s="333"/>
      <c r="L5" s="333"/>
      <c r="M5" s="333"/>
      <c r="N5" s="333"/>
      <c r="O5" s="333"/>
    </row>
    <row r="6" spans="1:15" s="9" customFormat="1" ht="20.100000000000001" customHeight="1">
      <c r="A6" s="1645" t="s">
        <v>11</v>
      </c>
      <c r="B6" s="1645"/>
      <c r="C6" s="1646"/>
      <c r="D6" s="790">
        <v>1320</v>
      </c>
      <c r="E6" s="790">
        <v>2996</v>
      </c>
      <c r="F6" s="790">
        <v>1169</v>
      </c>
      <c r="G6" s="790">
        <v>2590</v>
      </c>
      <c r="H6" s="790">
        <v>151</v>
      </c>
      <c r="I6" s="790">
        <v>406</v>
      </c>
      <c r="J6" s="333"/>
      <c r="K6" s="429"/>
    </row>
    <row r="7" spans="1:15" s="429" customFormat="1" ht="20.100000000000001" customHeight="1">
      <c r="A7" s="1428" t="s">
        <v>12</v>
      </c>
      <c r="B7" s="1428"/>
      <c r="C7" s="1429"/>
      <c r="D7" s="790">
        <v>1109</v>
      </c>
      <c r="E7" s="790">
        <v>2609</v>
      </c>
      <c r="F7" s="790">
        <v>1013</v>
      </c>
      <c r="G7" s="790">
        <v>2368</v>
      </c>
      <c r="H7" s="790">
        <v>96</v>
      </c>
      <c r="I7" s="790">
        <v>241</v>
      </c>
      <c r="J7" s="331"/>
      <c r="K7" s="1"/>
    </row>
    <row r="8" spans="1:15" s="429" customFormat="1" ht="20.100000000000001" customHeight="1">
      <c r="A8" s="1428" t="s">
        <v>13</v>
      </c>
      <c r="B8" s="1428"/>
      <c r="C8" s="1429"/>
      <c r="D8" s="790">
        <v>1324</v>
      </c>
      <c r="E8" s="790">
        <v>3030</v>
      </c>
      <c r="F8" s="790">
        <v>1254</v>
      </c>
      <c r="G8" s="790">
        <v>2890</v>
      </c>
      <c r="H8" s="790">
        <v>70</v>
      </c>
      <c r="I8" s="790">
        <v>140</v>
      </c>
      <c r="J8" s="331"/>
      <c r="K8" s="1"/>
    </row>
    <row r="9" spans="1:15" s="429" customFormat="1" ht="20.100000000000001" customHeight="1">
      <c r="A9" s="1428" t="s">
        <v>14</v>
      </c>
      <c r="B9" s="1428"/>
      <c r="C9" s="1429"/>
      <c r="D9" s="799">
        <v>1251</v>
      </c>
      <c r="E9" s="799">
        <v>2883</v>
      </c>
      <c r="F9" s="799">
        <v>1192</v>
      </c>
      <c r="G9" s="799">
        <v>2768</v>
      </c>
      <c r="H9" s="799">
        <v>59</v>
      </c>
      <c r="I9" s="799">
        <v>115</v>
      </c>
      <c r="J9" s="331"/>
      <c r="K9" s="1"/>
    </row>
    <row r="10" spans="1:15" s="9" customFormat="1" ht="20.100000000000001" customHeight="1">
      <c r="A10" s="1421" t="s">
        <v>15</v>
      </c>
      <c r="B10" s="1421"/>
      <c r="C10" s="1422"/>
      <c r="D10" s="850">
        <v>1067</v>
      </c>
      <c r="E10" s="850">
        <v>2522</v>
      </c>
      <c r="F10" s="850">
        <v>1004</v>
      </c>
      <c r="G10" s="850">
        <v>2384</v>
      </c>
      <c r="H10" s="850">
        <v>63</v>
      </c>
      <c r="I10" s="850">
        <v>138</v>
      </c>
      <c r="J10" s="333"/>
      <c r="K10" s="1"/>
    </row>
    <row r="11" spans="1:15" ht="20.100000000000001" customHeight="1">
      <c r="A11" s="9"/>
      <c r="B11" s="832"/>
      <c r="C11" s="832"/>
      <c r="D11" s="320"/>
      <c r="E11" s="319"/>
      <c r="F11" s="319"/>
      <c r="G11" s="319"/>
      <c r="H11" s="319"/>
      <c r="I11" s="319"/>
      <c r="J11" s="333"/>
    </row>
    <row r="12" spans="1:15" ht="20.100000000000001" customHeight="1">
      <c r="A12" s="1423" t="s">
        <v>16</v>
      </c>
      <c r="B12" s="1423"/>
      <c r="C12" s="14" t="s">
        <v>1294</v>
      </c>
      <c r="D12" s="320">
        <v>112</v>
      </c>
      <c r="E12" s="319">
        <v>261</v>
      </c>
      <c r="F12" s="319">
        <v>112</v>
      </c>
      <c r="G12" s="319">
        <v>261</v>
      </c>
      <c r="H12" s="319">
        <v>0</v>
      </c>
      <c r="I12" s="319">
        <v>0</v>
      </c>
      <c r="J12" s="333"/>
    </row>
    <row r="13" spans="1:15" ht="20.100000000000001" customHeight="1">
      <c r="C13" s="14" t="s">
        <v>15</v>
      </c>
      <c r="D13" s="320">
        <v>238</v>
      </c>
      <c r="E13" s="319">
        <v>558</v>
      </c>
      <c r="F13" s="319">
        <v>219</v>
      </c>
      <c r="G13" s="319">
        <v>512</v>
      </c>
      <c r="H13" s="319">
        <v>19</v>
      </c>
      <c r="I13" s="319">
        <v>46</v>
      </c>
      <c r="J13" s="333"/>
    </row>
    <row r="14" spans="1:15" ht="20.100000000000001" customHeight="1">
      <c r="C14" s="14" t="s">
        <v>18</v>
      </c>
      <c r="D14" s="320">
        <v>209</v>
      </c>
      <c r="E14" s="319">
        <v>480</v>
      </c>
      <c r="F14" s="319">
        <v>190</v>
      </c>
      <c r="G14" s="319">
        <v>444</v>
      </c>
      <c r="H14" s="319">
        <v>19</v>
      </c>
      <c r="I14" s="319">
        <v>36</v>
      </c>
      <c r="J14" s="333"/>
    </row>
    <row r="15" spans="1:15" ht="20.100000000000001" customHeight="1">
      <c r="C15" s="14" t="s">
        <v>19</v>
      </c>
      <c r="D15" s="320">
        <v>127</v>
      </c>
      <c r="E15" s="319">
        <v>305</v>
      </c>
      <c r="F15" s="319">
        <v>117</v>
      </c>
      <c r="G15" s="319">
        <v>281</v>
      </c>
      <c r="H15" s="319">
        <v>10</v>
      </c>
      <c r="I15" s="319">
        <v>24</v>
      </c>
      <c r="J15" s="333"/>
    </row>
    <row r="16" spans="1:15" ht="20.100000000000001" customHeight="1">
      <c r="C16" s="14" t="s">
        <v>20</v>
      </c>
      <c r="D16" s="320">
        <v>124</v>
      </c>
      <c r="E16" s="319">
        <v>312</v>
      </c>
      <c r="F16" s="319">
        <v>118</v>
      </c>
      <c r="G16" s="319">
        <v>300</v>
      </c>
      <c r="H16" s="319">
        <v>6</v>
      </c>
      <c r="I16" s="319">
        <v>12</v>
      </c>
      <c r="J16" s="790"/>
    </row>
    <row r="17" spans="1:17" ht="20.100000000000001" customHeight="1">
      <c r="C17" s="14" t="s">
        <v>21</v>
      </c>
      <c r="D17" s="320">
        <v>148</v>
      </c>
      <c r="E17" s="319">
        <v>347</v>
      </c>
      <c r="F17" s="319">
        <v>144</v>
      </c>
      <c r="G17" s="319">
        <v>338</v>
      </c>
      <c r="H17" s="319">
        <v>4</v>
      </c>
      <c r="I17" s="319">
        <v>9</v>
      </c>
      <c r="J17" s="333"/>
    </row>
    <row r="18" spans="1:17" ht="20.100000000000001" customHeight="1">
      <c r="C18" s="14">
        <v>10</v>
      </c>
      <c r="D18" s="320">
        <v>63</v>
      </c>
      <c r="E18" s="319">
        <v>155</v>
      </c>
      <c r="F18" s="319">
        <v>58</v>
      </c>
      <c r="G18" s="319">
        <v>144</v>
      </c>
      <c r="H18" s="319">
        <v>5</v>
      </c>
      <c r="I18" s="319">
        <v>11</v>
      </c>
      <c r="J18" s="333"/>
    </row>
    <row r="19" spans="1:17" ht="20.100000000000001" customHeight="1" thickBot="1">
      <c r="A19" s="86"/>
      <c r="B19" s="86"/>
      <c r="C19" s="17">
        <v>11</v>
      </c>
      <c r="D19" s="318">
        <v>46</v>
      </c>
      <c r="E19" s="317">
        <v>104</v>
      </c>
      <c r="F19" s="317">
        <v>46</v>
      </c>
      <c r="G19" s="317">
        <v>104</v>
      </c>
      <c r="H19" s="317">
        <v>0</v>
      </c>
      <c r="I19" s="317">
        <v>0</v>
      </c>
      <c r="L19" s="333"/>
      <c r="M19" s="333"/>
      <c r="N19" s="333"/>
      <c r="O19" s="333"/>
      <c r="P19" s="333"/>
      <c r="Q19" s="333"/>
    </row>
    <row r="20" spans="1:17" ht="9.9499999999999993" customHeight="1">
      <c r="D20" s="9"/>
      <c r="E20" s="9"/>
      <c r="F20" s="9"/>
      <c r="G20" s="9"/>
      <c r="H20" s="9"/>
      <c r="I20" s="9"/>
      <c r="L20" s="333"/>
      <c r="M20" s="333"/>
      <c r="N20" s="333"/>
      <c r="O20" s="333"/>
      <c r="P20" s="333"/>
      <c r="Q20" s="333"/>
    </row>
    <row r="21" spans="1:17" ht="20.100000000000001" customHeight="1">
      <c r="A21" s="848" t="s">
        <v>1797</v>
      </c>
      <c r="D21" s="9"/>
      <c r="E21" s="9"/>
      <c r="F21" s="9"/>
      <c r="G21" s="9"/>
      <c r="H21" s="9"/>
      <c r="I21" s="9"/>
    </row>
    <row r="22" spans="1:17" ht="20.100000000000001" customHeight="1">
      <c r="A22" s="1" t="s">
        <v>1829</v>
      </c>
    </row>
  </sheetData>
  <mergeCells count="11">
    <mergeCell ref="A10:C10"/>
    <mergeCell ref="H3:I3"/>
    <mergeCell ref="D3:E3"/>
    <mergeCell ref="A1:I1"/>
    <mergeCell ref="A12:B12"/>
    <mergeCell ref="A3:C4"/>
    <mergeCell ref="F3:G3"/>
    <mergeCell ref="A6:C6"/>
    <mergeCell ref="A7:C7"/>
    <mergeCell ref="A8:C8"/>
    <mergeCell ref="A9:C9"/>
  </mergeCells>
  <phoneticPr fontId="6"/>
  <printOptions horizontalCentered="1"/>
  <pageMargins left="1.8897637795275593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0"/>
  <sheetViews>
    <sheetView view="pageBreakPreview" zoomScaleNormal="90" zoomScaleSheetLayoutView="100" workbookViewId="0">
      <selection activeCell="A24" sqref="A21:M55"/>
    </sheetView>
  </sheetViews>
  <sheetFormatPr defaultColWidth="9" defaultRowHeight="13.5"/>
  <cols>
    <col min="1" max="1" width="25.625" style="38" customWidth="1"/>
    <col min="2" max="20" width="11" style="38" customWidth="1"/>
    <col min="21" max="22" width="5.25" style="38" customWidth="1"/>
    <col min="23" max="16384" width="9" style="38"/>
  </cols>
  <sheetData>
    <row r="1" spans="1:22" s="22" customFormat="1" ht="27" customHeight="1">
      <c r="A1" s="1319" t="s">
        <v>1182</v>
      </c>
      <c r="B1" s="1319"/>
      <c r="C1" s="1319"/>
      <c r="D1" s="1319"/>
      <c r="E1" s="1319"/>
      <c r="F1" s="1319"/>
      <c r="G1" s="1319"/>
      <c r="H1" s="1319"/>
      <c r="I1" s="1319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2" ht="18.75" customHeight="1" thickBot="1">
      <c r="A2" s="152" t="s">
        <v>1181</v>
      </c>
      <c r="B2" s="111"/>
      <c r="C2" s="111"/>
      <c r="D2" s="111"/>
      <c r="E2" s="111"/>
      <c r="F2" s="111"/>
      <c r="G2" s="111"/>
      <c r="H2" s="111"/>
      <c r="I2" s="151" t="s">
        <v>1180</v>
      </c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</row>
    <row r="3" spans="1:22" ht="20.100000000000001" customHeight="1">
      <c r="A3" s="108" t="s">
        <v>2</v>
      </c>
      <c r="B3" s="31" t="s">
        <v>1179</v>
      </c>
      <c r="C3" s="29" t="s">
        <v>1178</v>
      </c>
      <c r="D3" s="31" t="s">
        <v>1177</v>
      </c>
      <c r="E3" s="31" t="s">
        <v>39</v>
      </c>
      <c r="F3" s="31" t="s">
        <v>1176</v>
      </c>
      <c r="G3" s="31" t="s">
        <v>1175</v>
      </c>
      <c r="H3" s="31" t="s">
        <v>1174</v>
      </c>
      <c r="I3" s="29" t="s">
        <v>1173</v>
      </c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2" s="35" customFormat="1" ht="20.100000000000001" customHeight="1">
      <c r="A4" s="150" t="s">
        <v>1160</v>
      </c>
      <c r="B4" s="455">
        <v>900675</v>
      </c>
      <c r="C4" s="177">
        <v>58497</v>
      </c>
      <c r="D4" s="35">
        <v>17874</v>
      </c>
      <c r="E4" s="35">
        <v>51628</v>
      </c>
      <c r="F4" s="35">
        <v>62970</v>
      </c>
      <c r="G4" s="35">
        <v>43210</v>
      </c>
      <c r="H4" s="35">
        <v>48089</v>
      </c>
      <c r="I4" s="35">
        <v>22060</v>
      </c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</row>
    <row r="5" spans="1:22" s="35" customFormat="1" ht="20.100000000000001" customHeight="1">
      <c r="A5" s="133" t="s">
        <v>12</v>
      </c>
      <c r="B5" s="135">
        <v>905116</v>
      </c>
      <c r="C5" s="134">
        <v>58458</v>
      </c>
      <c r="D5" s="149">
        <v>18104</v>
      </c>
      <c r="E5" s="149">
        <v>51213</v>
      </c>
      <c r="F5" s="149">
        <v>63781</v>
      </c>
      <c r="G5" s="149">
        <v>44181</v>
      </c>
      <c r="H5" s="149">
        <v>48821</v>
      </c>
      <c r="I5" s="149">
        <v>22258</v>
      </c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</row>
    <row r="6" spans="1:22" s="35" customFormat="1" ht="20.100000000000001" customHeight="1">
      <c r="A6" s="133" t="s">
        <v>13</v>
      </c>
      <c r="B6" s="135">
        <v>891250</v>
      </c>
      <c r="C6" s="134">
        <v>57379</v>
      </c>
      <c r="D6" s="149">
        <v>17863</v>
      </c>
      <c r="E6" s="149">
        <v>50243</v>
      </c>
      <c r="F6" s="149">
        <v>61424</v>
      </c>
      <c r="G6" s="149">
        <v>43725</v>
      </c>
      <c r="H6" s="149">
        <v>47428</v>
      </c>
      <c r="I6" s="149">
        <v>21645</v>
      </c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</row>
    <row r="7" spans="1:22" s="35" customFormat="1" ht="20.100000000000001" customHeight="1">
      <c r="A7" s="133" t="s">
        <v>14</v>
      </c>
      <c r="B7" s="135">
        <v>850006</v>
      </c>
      <c r="C7" s="134">
        <v>53135</v>
      </c>
      <c r="D7" s="134">
        <v>17670</v>
      </c>
      <c r="E7" s="134">
        <v>48740</v>
      </c>
      <c r="F7" s="134">
        <v>60174</v>
      </c>
      <c r="G7" s="134">
        <v>42844</v>
      </c>
      <c r="H7" s="134">
        <v>45843</v>
      </c>
      <c r="I7" s="134">
        <v>21045</v>
      </c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2" s="35" customFormat="1" ht="20.100000000000001" customHeight="1">
      <c r="A8" s="463" t="s">
        <v>15</v>
      </c>
      <c r="B8" s="457">
        <v>877658</v>
      </c>
      <c r="C8" s="458">
        <v>53782</v>
      </c>
      <c r="D8" s="458">
        <v>19862</v>
      </c>
      <c r="E8" s="458">
        <v>49970</v>
      </c>
      <c r="F8" s="458">
        <v>69175</v>
      </c>
      <c r="G8" s="458">
        <v>46576</v>
      </c>
      <c r="H8" s="458">
        <v>50726</v>
      </c>
      <c r="I8" s="458">
        <v>24512</v>
      </c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14"/>
      <c r="V8" s="120"/>
    </row>
    <row r="9" spans="1:22" ht="20.100000000000001" customHeight="1">
      <c r="A9" s="19"/>
      <c r="B9" s="148"/>
      <c r="C9" s="131"/>
      <c r="D9" s="131"/>
      <c r="E9" s="131"/>
      <c r="F9" s="131"/>
      <c r="G9" s="131"/>
      <c r="H9" s="131"/>
      <c r="I9" s="131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12"/>
      <c r="V9" s="112"/>
    </row>
    <row r="10" spans="1:22" s="35" customFormat="1" ht="20.100000000000001" customHeight="1">
      <c r="A10" s="127" t="s">
        <v>1159</v>
      </c>
      <c r="B10" s="126">
        <v>402384</v>
      </c>
      <c r="C10" s="128">
        <v>33805</v>
      </c>
      <c r="D10" s="128">
        <v>10907</v>
      </c>
      <c r="E10" s="128">
        <v>27850</v>
      </c>
      <c r="F10" s="128">
        <v>29517</v>
      </c>
      <c r="G10" s="128">
        <v>15620</v>
      </c>
      <c r="H10" s="128">
        <v>15928</v>
      </c>
      <c r="I10" s="128">
        <v>7564</v>
      </c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20"/>
      <c r="V10" s="120"/>
    </row>
    <row r="11" spans="1:22" s="35" customFormat="1" ht="20.100000000000001" customHeight="1">
      <c r="A11" s="127" t="s">
        <v>1158</v>
      </c>
      <c r="B11" s="126">
        <v>44507</v>
      </c>
      <c r="C11" s="128">
        <v>1609</v>
      </c>
      <c r="D11" s="128">
        <v>2636</v>
      </c>
      <c r="E11" s="128">
        <v>2158</v>
      </c>
      <c r="F11" s="128">
        <v>10307</v>
      </c>
      <c r="G11" s="128">
        <v>4397</v>
      </c>
      <c r="H11" s="128">
        <v>5962</v>
      </c>
      <c r="I11" s="128">
        <v>3776</v>
      </c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20"/>
      <c r="V11" s="120"/>
    </row>
    <row r="12" spans="1:22" s="35" customFormat="1" ht="20.100000000000001" customHeight="1">
      <c r="A12" s="127" t="s">
        <v>1157</v>
      </c>
      <c r="B12" s="126">
        <v>68257</v>
      </c>
      <c r="C12" s="128">
        <v>1588</v>
      </c>
      <c r="D12" s="128">
        <v>1161</v>
      </c>
      <c r="E12" s="128">
        <v>3030</v>
      </c>
      <c r="F12" s="128">
        <v>5525</v>
      </c>
      <c r="G12" s="128">
        <v>3981</v>
      </c>
      <c r="H12" s="128">
        <v>4609</v>
      </c>
      <c r="I12" s="128">
        <v>1746</v>
      </c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20"/>
      <c r="V12" s="120"/>
    </row>
    <row r="13" spans="1:22" s="35" customFormat="1" ht="20.100000000000001" customHeight="1">
      <c r="A13" s="127" t="s">
        <v>1156</v>
      </c>
      <c r="B13" s="126">
        <v>88808</v>
      </c>
      <c r="C13" s="128">
        <v>9171</v>
      </c>
      <c r="D13" s="128">
        <v>1562</v>
      </c>
      <c r="E13" s="128">
        <v>3996</v>
      </c>
      <c r="F13" s="128">
        <v>7565</v>
      </c>
      <c r="G13" s="128">
        <v>4883</v>
      </c>
      <c r="H13" s="128">
        <v>7146</v>
      </c>
      <c r="I13" s="128">
        <v>2100</v>
      </c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20"/>
      <c r="V13" s="120"/>
    </row>
    <row r="14" spans="1:22" s="35" customFormat="1" ht="20.100000000000001" customHeight="1">
      <c r="A14" s="127" t="s">
        <v>1155</v>
      </c>
      <c r="B14" s="126">
        <v>74758</v>
      </c>
      <c r="C14" s="128">
        <v>1348</v>
      </c>
      <c r="D14" s="128">
        <v>1155</v>
      </c>
      <c r="E14" s="128">
        <v>3322</v>
      </c>
      <c r="F14" s="128">
        <v>5064</v>
      </c>
      <c r="G14" s="128">
        <v>4703</v>
      </c>
      <c r="H14" s="128">
        <v>5470</v>
      </c>
      <c r="I14" s="128">
        <v>4392</v>
      </c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20"/>
      <c r="V14" s="120"/>
    </row>
    <row r="15" spans="1:22" s="35" customFormat="1" ht="20.100000000000001" customHeight="1">
      <c r="A15" s="129" t="s">
        <v>1154</v>
      </c>
      <c r="B15" s="126">
        <v>48342</v>
      </c>
      <c r="C15" s="128">
        <v>2574</v>
      </c>
      <c r="D15" s="128">
        <v>835</v>
      </c>
      <c r="E15" s="128">
        <v>2664</v>
      </c>
      <c r="F15" s="128">
        <v>3402</v>
      </c>
      <c r="G15" s="128">
        <v>2491</v>
      </c>
      <c r="H15" s="128">
        <v>2702</v>
      </c>
      <c r="I15" s="128">
        <v>1090</v>
      </c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20"/>
      <c r="V15" s="120"/>
    </row>
    <row r="16" spans="1:22" s="35" customFormat="1" ht="20.100000000000001" customHeight="1">
      <c r="A16" s="127" t="s">
        <v>1153</v>
      </c>
      <c r="B16" s="126">
        <v>29953</v>
      </c>
      <c r="C16" s="128">
        <v>578</v>
      </c>
      <c r="D16" s="128">
        <v>454</v>
      </c>
      <c r="E16" s="128">
        <v>1449</v>
      </c>
      <c r="F16" s="128">
        <v>1798</v>
      </c>
      <c r="G16" s="128">
        <v>1999</v>
      </c>
      <c r="H16" s="128">
        <v>1952</v>
      </c>
      <c r="I16" s="128">
        <v>802</v>
      </c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20"/>
      <c r="V16" s="120"/>
    </row>
    <row r="17" spans="1:22" s="35" customFormat="1" ht="20.100000000000001" customHeight="1">
      <c r="A17" s="129" t="s">
        <v>1152</v>
      </c>
      <c r="B17" s="126">
        <v>0</v>
      </c>
      <c r="C17" s="128">
        <v>0</v>
      </c>
      <c r="D17" s="128">
        <v>0</v>
      </c>
      <c r="E17" s="128">
        <v>0</v>
      </c>
      <c r="F17" s="128">
        <v>0</v>
      </c>
      <c r="G17" s="128">
        <v>0</v>
      </c>
      <c r="H17" s="128">
        <v>0</v>
      </c>
      <c r="I17" s="128">
        <v>0</v>
      </c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20"/>
      <c r="V17" s="120"/>
    </row>
    <row r="18" spans="1:22" s="124" customFormat="1" ht="20.100000000000001" customHeight="1">
      <c r="A18" s="127" t="s">
        <v>1151</v>
      </c>
      <c r="B18" s="126">
        <v>44982</v>
      </c>
      <c r="C18" s="128">
        <v>1265</v>
      </c>
      <c r="D18" s="128">
        <v>667</v>
      </c>
      <c r="E18" s="128">
        <v>2907</v>
      </c>
      <c r="F18" s="128">
        <v>3392</v>
      </c>
      <c r="G18" s="128">
        <v>2615</v>
      </c>
      <c r="H18" s="128">
        <v>2927</v>
      </c>
      <c r="I18" s="128">
        <v>1285</v>
      </c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20"/>
      <c r="V18" s="120"/>
    </row>
    <row r="19" spans="1:22" s="124" customFormat="1" ht="20.100000000000001" customHeight="1">
      <c r="A19" s="127" t="s">
        <v>1150</v>
      </c>
      <c r="B19" s="126">
        <v>75667</v>
      </c>
      <c r="C19" s="128">
        <v>1844</v>
      </c>
      <c r="D19" s="128">
        <v>485</v>
      </c>
      <c r="E19" s="128">
        <v>2594</v>
      </c>
      <c r="F19" s="128">
        <v>2605</v>
      </c>
      <c r="G19" s="128">
        <v>5887</v>
      </c>
      <c r="H19" s="128">
        <v>4030</v>
      </c>
      <c r="I19" s="128">
        <v>1757</v>
      </c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20"/>
      <c r="V19" s="120"/>
    </row>
    <row r="20" spans="1:22" s="35" customFormat="1" ht="5.0999999999999996" customHeight="1" thickBot="1">
      <c r="A20" s="123"/>
      <c r="B20" s="122"/>
      <c r="C20" s="141"/>
      <c r="D20" s="141"/>
      <c r="E20" s="141"/>
      <c r="F20" s="141"/>
      <c r="G20" s="141"/>
      <c r="H20" s="141"/>
      <c r="I20" s="141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20"/>
      <c r="V20" s="120"/>
    </row>
    <row r="21" spans="1:22" s="35" customFormat="1" ht="9.9499999999999993" customHeight="1" thickBot="1">
      <c r="A21" s="123"/>
      <c r="B21" s="147"/>
      <c r="C21" s="141"/>
      <c r="D21" s="141"/>
      <c r="E21" s="141"/>
      <c r="F21" s="141"/>
      <c r="G21" s="141"/>
      <c r="H21" s="141"/>
      <c r="I21" s="141"/>
      <c r="J21" s="145"/>
      <c r="K21" s="145"/>
      <c r="L21" s="145"/>
      <c r="M21" s="144"/>
      <c r="N21" s="146"/>
      <c r="O21" s="144"/>
      <c r="P21" s="145"/>
      <c r="Q21" s="144"/>
      <c r="R21" s="145"/>
      <c r="S21" s="144"/>
      <c r="T21" s="144"/>
      <c r="U21" s="120"/>
      <c r="V21" s="120"/>
    </row>
    <row r="22" spans="1:22" ht="20.100000000000001" customHeight="1">
      <c r="A22" s="143" t="s">
        <v>2</v>
      </c>
      <c r="B22" s="5" t="s">
        <v>1172</v>
      </c>
      <c r="C22" s="5" t="s">
        <v>1171</v>
      </c>
      <c r="D22" s="5" t="s">
        <v>1170</v>
      </c>
      <c r="E22" s="5" t="s">
        <v>1169</v>
      </c>
      <c r="F22" s="5" t="s">
        <v>1168</v>
      </c>
      <c r="G22" s="5" t="s">
        <v>1167</v>
      </c>
      <c r="H22" s="5" t="s">
        <v>1166</v>
      </c>
      <c r="I22" s="138" t="s">
        <v>1165</v>
      </c>
      <c r="J22" s="464"/>
      <c r="K22" s="464"/>
      <c r="L22" s="464"/>
      <c r="M22" s="464"/>
      <c r="N22" s="464"/>
      <c r="O22" s="464"/>
      <c r="P22" s="464"/>
      <c r="Q22" s="464"/>
      <c r="R22" s="464"/>
      <c r="S22" s="464"/>
      <c r="T22" s="464"/>
    </row>
    <row r="23" spans="1:22" s="35" customFormat="1" ht="20.100000000000001" customHeight="1">
      <c r="A23" s="136" t="s">
        <v>1160</v>
      </c>
      <c r="B23" s="135">
        <v>40567</v>
      </c>
      <c r="C23" s="134">
        <v>10684</v>
      </c>
      <c r="D23" s="134">
        <v>259924</v>
      </c>
      <c r="E23" s="134">
        <v>101016</v>
      </c>
      <c r="F23" s="134">
        <v>35120</v>
      </c>
      <c r="G23" s="134">
        <v>29134</v>
      </c>
      <c r="H23" s="134">
        <v>94421</v>
      </c>
      <c r="I23" s="134">
        <v>990</v>
      </c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2" s="35" customFormat="1" ht="20.100000000000001" customHeight="1">
      <c r="A24" s="133" t="s">
        <v>12</v>
      </c>
      <c r="B24" s="135">
        <v>40565</v>
      </c>
      <c r="C24" s="134">
        <v>10800</v>
      </c>
      <c r="D24" s="134">
        <v>261424</v>
      </c>
      <c r="E24" s="134">
        <v>102669</v>
      </c>
      <c r="F24" s="134">
        <v>35343</v>
      </c>
      <c r="G24" s="134">
        <v>27220</v>
      </c>
      <c r="H24" s="134">
        <v>94809</v>
      </c>
      <c r="I24" s="134">
        <v>950</v>
      </c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2" s="35" customFormat="1" ht="20.100000000000001" customHeight="1">
      <c r="A25" s="133" t="s">
        <v>13</v>
      </c>
      <c r="B25" s="135">
        <v>39519</v>
      </c>
      <c r="C25" s="134">
        <v>10635</v>
      </c>
      <c r="D25" s="134">
        <v>256073</v>
      </c>
      <c r="E25" s="134">
        <v>103953</v>
      </c>
      <c r="F25" s="134">
        <v>34072</v>
      </c>
      <c r="G25" s="134">
        <v>26752</v>
      </c>
      <c r="H25" s="134">
        <v>95293</v>
      </c>
      <c r="I25" s="134">
        <v>897</v>
      </c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2" s="35" customFormat="1" ht="20.100000000000001" customHeight="1">
      <c r="A26" s="133" t="s">
        <v>14</v>
      </c>
      <c r="B26" s="135">
        <v>37201</v>
      </c>
      <c r="C26" s="134">
        <v>10207</v>
      </c>
      <c r="D26" s="134">
        <v>240098</v>
      </c>
      <c r="E26" s="134">
        <v>104003</v>
      </c>
      <c r="F26" s="134">
        <v>33746</v>
      </c>
      <c r="G26" s="134">
        <v>18967</v>
      </c>
      <c r="H26" s="134">
        <v>91581</v>
      </c>
      <c r="I26" s="134">
        <v>751</v>
      </c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14"/>
      <c r="V26" s="120"/>
    </row>
    <row r="27" spans="1:22" s="35" customFormat="1" ht="20.100000000000001" customHeight="1">
      <c r="A27" s="463" t="s">
        <v>15</v>
      </c>
      <c r="B27" s="457">
        <v>40924</v>
      </c>
      <c r="C27" s="458">
        <v>11122</v>
      </c>
      <c r="D27" s="458">
        <v>237963</v>
      </c>
      <c r="E27" s="458">
        <v>105330</v>
      </c>
      <c r="F27" s="458">
        <v>32791</v>
      </c>
      <c r="G27" s="458">
        <v>20325</v>
      </c>
      <c r="H27" s="458">
        <v>90649</v>
      </c>
      <c r="I27" s="458">
        <v>783</v>
      </c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14"/>
      <c r="V27" s="120"/>
    </row>
    <row r="28" spans="1:22" ht="20.100000000000001" customHeight="1">
      <c r="A28" s="19"/>
      <c r="B28" s="132"/>
      <c r="C28" s="131"/>
      <c r="D28" s="131"/>
      <c r="E28" s="131"/>
      <c r="F28" s="131"/>
      <c r="G28" s="131"/>
      <c r="H28" s="131"/>
      <c r="I28" s="131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12"/>
      <c r="V28" s="112"/>
    </row>
    <row r="29" spans="1:22" s="35" customFormat="1" ht="20.100000000000001" customHeight="1">
      <c r="A29" s="127" t="s">
        <v>1159</v>
      </c>
      <c r="B29" s="126">
        <v>12031</v>
      </c>
      <c r="C29" s="128">
        <v>5251</v>
      </c>
      <c r="D29" s="128">
        <v>86496</v>
      </c>
      <c r="E29" s="128">
        <v>79382</v>
      </c>
      <c r="F29" s="128">
        <v>32791</v>
      </c>
      <c r="G29" s="128">
        <v>7603</v>
      </c>
      <c r="H29" s="128">
        <v>24109</v>
      </c>
      <c r="I29" s="128">
        <v>356</v>
      </c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20"/>
      <c r="V29" s="120"/>
    </row>
    <row r="30" spans="1:22" s="35" customFormat="1" ht="20.100000000000001" customHeight="1">
      <c r="A30" s="127" t="s">
        <v>1158</v>
      </c>
      <c r="B30" s="126">
        <v>4435</v>
      </c>
      <c r="C30" s="128">
        <v>913</v>
      </c>
      <c r="D30" s="128">
        <v>2854</v>
      </c>
      <c r="E30" s="128">
        <v>1631</v>
      </c>
      <c r="F30" s="1351"/>
      <c r="G30" s="128">
        <v>2726</v>
      </c>
      <c r="H30" s="128">
        <v>1093</v>
      </c>
      <c r="I30" s="128">
        <v>0</v>
      </c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20"/>
      <c r="V30" s="120"/>
    </row>
    <row r="31" spans="1:22" s="35" customFormat="1" ht="20.100000000000001" customHeight="1">
      <c r="A31" s="127" t="s">
        <v>1157</v>
      </c>
      <c r="B31" s="126">
        <v>4351</v>
      </c>
      <c r="C31" s="128">
        <v>990</v>
      </c>
      <c r="D31" s="128">
        <v>25155</v>
      </c>
      <c r="E31" s="128">
        <v>3320</v>
      </c>
      <c r="F31" s="1351"/>
      <c r="G31" s="128">
        <v>1641</v>
      </c>
      <c r="H31" s="128">
        <v>9715</v>
      </c>
      <c r="I31" s="128">
        <v>25</v>
      </c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20"/>
      <c r="V31" s="120"/>
    </row>
    <row r="32" spans="1:22" s="35" customFormat="1" ht="20.100000000000001" customHeight="1">
      <c r="A32" s="127" t="s">
        <v>1156</v>
      </c>
      <c r="B32" s="126">
        <v>5273</v>
      </c>
      <c r="C32" s="128">
        <v>1041</v>
      </c>
      <c r="D32" s="128">
        <v>26452</v>
      </c>
      <c r="E32" s="128">
        <v>3450</v>
      </c>
      <c r="F32" s="1351"/>
      <c r="G32" s="128">
        <v>2459</v>
      </c>
      <c r="H32" s="128">
        <v>9427</v>
      </c>
      <c r="I32" s="128">
        <v>94</v>
      </c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20"/>
      <c r="V32" s="120"/>
    </row>
    <row r="33" spans="1:22" s="35" customFormat="1" ht="20.100000000000001" customHeight="1">
      <c r="A33" s="127" t="s">
        <v>1155</v>
      </c>
      <c r="B33" s="126">
        <v>4628</v>
      </c>
      <c r="C33" s="128">
        <v>857</v>
      </c>
      <c r="D33" s="128">
        <v>27596</v>
      </c>
      <c r="E33" s="128">
        <v>3569</v>
      </c>
      <c r="F33" s="1351"/>
      <c r="G33" s="128">
        <v>2619</v>
      </c>
      <c r="H33" s="128">
        <v>9055</v>
      </c>
      <c r="I33" s="128">
        <v>103</v>
      </c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20"/>
      <c r="V33" s="120"/>
    </row>
    <row r="34" spans="1:22" s="35" customFormat="1" ht="20.100000000000001" customHeight="1">
      <c r="A34" s="129" t="s">
        <v>1154</v>
      </c>
      <c r="B34" s="126">
        <v>2491</v>
      </c>
      <c r="C34" s="128">
        <v>614</v>
      </c>
      <c r="D34" s="128">
        <v>14533</v>
      </c>
      <c r="E34" s="128">
        <v>6249</v>
      </c>
      <c r="F34" s="1351"/>
      <c r="G34" s="128">
        <v>1722</v>
      </c>
      <c r="H34" s="128">
        <v>5597</v>
      </c>
      <c r="I34" s="128">
        <v>68</v>
      </c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20"/>
      <c r="V34" s="120"/>
    </row>
    <row r="35" spans="1:22" s="35" customFormat="1" ht="20.100000000000001" customHeight="1">
      <c r="A35" s="127" t="s">
        <v>1153</v>
      </c>
      <c r="B35" s="126">
        <v>1607</v>
      </c>
      <c r="C35" s="128">
        <v>294</v>
      </c>
      <c r="D35" s="128">
        <v>11241</v>
      </c>
      <c r="E35" s="128">
        <v>3042</v>
      </c>
      <c r="F35" s="1351"/>
      <c r="G35" s="128">
        <v>644</v>
      </c>
      <c r="H35" s="128">
        <v>3863</v>
      </c>
      <c r="I35" s="125">
        <v>1</v>
      </c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20"/>
      <c r="V35" s="120"/>
    </row>
    <row r="36" spans="1:22" s="35" customFormat="1" ht="20.100000000000001" customHeight="1">
      <c r="A36" s="129" t="s">
        <v>1152</v>
      </c>
      <c r="B36" s="126">
        <v>0</v>
      </c>
      <c r="C36" s="128">
        <v>0</v>
      </c>
      <c r="D36" s="128">
        <v>0</v>
      </c>
      <c r="E36" s="128">
        <v>0</v>
      </c>
      <c r="F36" s="1351"/>
      <c r="G36" s="128">
        <v>0</v>
      </c>
      <c r="H36" s="128">
        <v>0</v>
      </c>
      <c r="I36" s="125">
        <v>0</v>
      </c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20"/>
      <c r="V36" s="120"/>
    </row>
    <row r="37" spans="1:22" s="124" customFormat="1" ht="20.100000000000001" customHeight="1">
      <c r="A37" s="127" t="s">
        <v>1151</v>
      </c>
      <c r="B37" s="126">
        <v>3015</v>
      </c>
      <c r="C37" s="128">
        <v>521</v>
      </c>
      <c r="D37" s="128">
        <v>14628</v>
      </c>
      <c r="E37" s="128">
        <v>4687</v>
      </c>
      <c r="F37" s="1351"/>
      <c r="G37" s="128">
        <v>911</v>
      </c>
      <c r="H37" s="128">
        <v>5480</v>
      </c>
      <c r="I37" s="128">
        <v>136</v>
      </c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20"/>
      <c r="V37" s="120"/>
    </row>
    <row r="38" spans="1:22" s="124" customFormat="1" ht="20.100000000000001" customHeight="1">
      <c r="A38" s="127" t="s">
        <v>1150</v>
      </c>
      <c r="B38" s="126">
        <v>3093</v>
      </c>
      <c r="C38" s="128">
        <v>641</v>
      </c>
      <c r="D38" s="128">
        <v>29008</v>
      </c>
      <c r="E38" s="125">
        <v>0</v>
      </c>
      <c r="F38" s="1351"/>
      <c r="G38" s="125">
        <v>0</v>
      </c>
      <c r="H38" s="128">
        <v>22310</v>
      </c>
      <c r="I38" s="125">
        <v>0</v>
      </c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20"/>
      <c r="V38" s="120"/>
    </row>
    <row r="39" spans="1:22" s="35" customFormat="1" ht="5.0999999999999996" customHeight="1" thickBot="1">
      <c r="A39" s="123"/>
      <c r="B39" s="122"/>
      <c r="C39" s="141"/>
      <c r="D39" s="141"/>
      <c r="E39" s="121"/>
      <c r="F39" s="142"/>
      <c r="G39" s="121"/>
      <c r="H39" s="141"/>
      <c r="I39" s="121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20"/>
      <c r="V39" s="120"/>
    </row>
    <row r="40" spans="1:22" ht="9.9499999999999993" customHeight="1" thickBot="1">
      <c r="A40" s="19"/>
      <c r="B40" s="140"/>
      <c r="C40" s="19"/>
      <c r="D40" s="19"/>
      <c r="E40" s="19"/>
      <c r="F40" s="19"/>
      <c r="G40" s="19"/>
      <c r="H40" s="19"/>
      <c r="I40" s="19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20"/>
    </row>
    <row r="41" spans="1:22" ht="20.100000000000001" customHeight="1">
      <c r="A41" s="139" t="s">
        <v>2</v>
      </c>
      <c r="B41" s="5" t="s">
        <v>1164</v>
      </c>
      <c r="C41" s="5" t="s">
        <v>1163</v>
      </c>
      <c r="D41" s="138" t="s">
        <v>1162</v>
      </c>
      <c r="E41" s="4"/>
      <c r="F41" s="4"/>
      <c r="G41" s="4"/>
      <c r="H41" s="4"/>
      <c r="I41" s="4"/>
      <c r="J41" s="164"/>
      <c r="K41" s="164"/>
      <c r="L41" s="164"/>
      <c r="M41" s="164"/>
      <c r="N41" s="164"/>
      <c r="O41" s="164"/>
      <c r="P41" s="164"/>
      <c r="Q41" s="164"/>
    </row>
    <row r="42" spans="1:22" s="35" customFormat="1" ht="20.100000000000001" customHeight="1">
      <c r="A42" s="136" t="s">
        <v>1161</v>
      </c>
      <c r="B42" s="137">
        <v>9865</v>
      </c>
      <c r="C42" s="134">
        <v>14239</v>
      </c>
      <c r="D42" s="125">
        <v>0</v>
      </c>
      <c r="E42" s="4"/>
      <c r="F42" s="4"/>
      <c r="G42" s="4"/>
      <c r="H42" s="4"/>
      <c r="I42" s="4"/>
      <c r="J42" s="164"/>
      <c r="K42" s="164"/>
      <c r="L42" s="164"/>
      <c r="M42" s="164"/>
      <c r="N42" s="164"/>
      <c r="O42" s="164"/>
      <c r="P42" s="164"/>
      <c r="Q42" s="164"/>
    </row>
    <row r="43" spans="1:22" s="35" customFormat="1" ht="20.100000000000001" customHeight="1">
      <c r="A43" s="136" t="s">
        <v>1160</v>
      </c>
      <c r="B43" s="135">
        <v>9898</v>
      </c>
      <c r="C43" s="134">
        <v>14593</v>
      </c>
      <c r="D43" s="125">
        <v>0</v>
      </c>
      <c r="E43" s="4"/>
      <c r="F43" s="4"/>
      <c r="G43" s="4"/>
      <c r="H43" s="4"/>
      <c r="I43" s="4"/>
      <c r="J43" s="164"/>
      <c r="K43" s="164"/>
      <c r="L43" s="164"/>
      <c r="M43" s="164"/>
      <c r="N43" s="164"/>
      <c r="O43" s="164"/>
      <c r="P43" s="164"/>
      <c r="Q43" s="164"/>
    </row>
    <row r="44" spans="1:22" s="35" customFormat="1" ht="20.100000000000001" customHeight="1">
      <c r="A44" s="133" t="s">
        <v>12</v>
      </c>
      <c r="B44" s="135">
        <v>9628</v>
      </c>
      <c r="C44" s="134">
        <v>14892</v>
      </c>
      <c r="D44" s="125">
        <v>0</v>
      </c>
      <c r="E44" s="4"/>
      <c r="F44" s="4"/>
      <c r="G44" s="4"/>
      <c r="H44" s="4"/>
      <c r="I44" s="4"/>
      <c r="J44" s="164"/>
      <c r="K44" s="164"/>
      <c r="L44" s="164"/>
      <c r="M44" s="164"/>
      <c r="N44" s="164"/>
      <c r="O44" s="164"/>
      <c r="P44" s="164"/>
      <c r="Q44" s="164"/>
    </row>
    <row r="45" spans="1:22" s="35" customFormat="1" ht="20.100000000000001" customHeight="1">
      <c r="A45" s="133" t="s">
        <v>13</v>
      </c>
      <c r="B45" s="135">
        <v>9497</v>
      </c>
      <c r="C45" s="134">
        <v>14852</v>
      </c>
      <c r="D45" s="125">
        <v>0</v>
      </c>
      <c r="E45" s="4"/>
      <c r="F45" s="4"/>
      <c r="G45" s="4"/>
      <c r="H45" s="4"/>
      <c r="I45" s="4"/>
      <c r="J45" s="164"/>
      <c r="K45" s="164"/>
      <c r="L45" s="164"/>
      <c r="M45" s="164"/>
      <c r="N45" s="164"/>
      <c r="O45" s="164"/>
      <c r="P45" s="164"/>
      <c r="Q45" s="164"/>
    </row>
    <row r="46" spans="1:22" s="35" customFormat="1" ht="20.100000000000001" customHeight="1">
      <c r="A46" s="133" t="s">
        <v>14</v>
      </c>
      <c r="B46" s="135">
        <v>9125</v>
      </c>
      <c r="C46" s="134">
        <v>14876</v>
      </c>
      <c r="D46" s="125">
        <v>0</v>
      </c>
      <c r="E46" s="4"/>
      <c r="F46" s="4"/>
      <c r="G46" s="4"/>
      <c r="H46" s="4"/>
      <c r="I46" s="4"/>
      <c r="J46" s="164"/>
      <c r="K46" s="164"/>
      <c r="L46" s="164"/>
      <c r="M46" s="164"/>
      <c r="N46" s="164"/>
      <c r="O46" s="164"/>
      <c r="P46" s="164"/>
      <c r="Q46" s="164"/>
      <c r="U46" s="114"/>
      <c r="V46" s="120"/>
    </row>
    <row r="47" spans="1:22" s="35" customFormat="1" ht="20.100000000000001" customHeight="1">
      <c r="A47" s="463" t="s">
        <v>15</v>
      </c>
      <c r="B47" s="457">
        <v>8287</v>
      </c>
      <c r="C47" s="458">
        <v>14881</v>
      </c>
      <c r="D47" s="462">
        <v>0</v>
      </c>
      <c r="E47" s="4"/>
      <c r="F47" s="4"/>
      <c r="G47" s="4"/>
      <c r="H47" s="4"/>
      <c r="I47" s="4"/>
      <c r="J47" s="164"/>
      <c r="K47" s="164"/>
      <c r="L47" s="164"/>
      <c r="M47" s="164"/>
      <c r="N47" s="164"/>
      <c r="O47" s="164"/>
      <c r="P47" s="164"/>
      <c r="Q47" s="164"/>
      <c r="U47" s="114"/>
      <c r="V47" s="120"/>
    </row>
    <row r="48" spans="1:22" ht="20.100000000000001" customHeight="1">
      <c r="A48" s="19"/>
      <c r="B48" s="132"/>
      <c r="C48" s="131"/>
      <c r="D48" s="128"/>
      <c r="E48" s="4"/>
      <c r="F48" s="4"/>
      <c r="G48" s="4"/>
      <c r="H48" s="4"/>
      <c r="I48" s="4"/>
      <c r="J48" s="164"/>
      <c r="K48" s="164"/>
      <c r="L48" s="164"/>
      <c r="M48" s="164"/>
      <c r="N48" s="164"/>
      <c r="O48" s="164"/>
      <c r="P48" s="164"/>
      <c r="Q48" s="164"/>
      <c r="U48" s="112"/>
      <c r="V48" s="112"/>
    </row>
    <row r="49" spans="1:22" s="35" customFormat="1" ht="20.100000000000001" customHeight="1">
      <c r="A49" s="127" t="s">
        <v>1159</v>
      </c>
      <c r="B49" s="126">
        <v>2714</v>
      </c>
      <c r="C49" s="128">
        <v>10460</v>
      </c>
      <c r="D49" s="125">
        <v>0</v>
      </c>
      <c r="E49" s="4"/>
      <c r="F49" s="4"/>
      <c r="G49" s="4"/>
      <c r="H49" s="4"/>
      <c r="I49" s="4"/>
      <c r="J49" s="164"/>
      <c r="K49" s="164"/>
      <c r="L49" s="164"/>
      <c r="M49" s="164"/>
      <c r="N49" s="164"/>
      <c r="O49" s="164"/>
      <c r="P49" s="164"/>
      <c r="Q49" s="164"/>
      <c r="U49" s="120"/>
      <c r="V49" s="120"/>
    </row>
    <row r="50" spans="1:22" s="35" customFormat="1" ht="20.100000000000001" customHeight="1">
      <c r="A50" s="127" t="s">
        <v>1158</v>
      </c>
      <c r="B50" s="130">
        <v>0</v>
      </c>
      <c r="C50" s="128">
        <v>10</v>
      </c>
      <c r="D50" s="125">
        <v>0</v>
      </c>
      <c r="E50" s="4"/>
      <c r="F50" s="4"/>
      <c r="G50" s="4"/>
      <c r="H50" s="4"/>
      <c r="I50" s="4"/>
      <c r="J50" s="164"/>
      <c r="K50" s="164"/>
      <c r="L50" s="164"/>
      <c r="M50" s="164"/>
      <c r="N50" s="164"/>
      <c r="O50" s="164"/>
      <c r="P50" s="164"/>
      <c r="Q50" s="164"/>
      <c r="U50" s="120"/>
      <c r="V50" s="120"/>
    </row>
    <row r="51" spans="1:22" s="35" customFormat="1" ht="20.100000000000001" customHeight="1">
      <c r="A51" s="127" t="s">
        <v>1157</v>
      </c>
      <c r="B51" s="126">
        <v>1074</v>
      </c>
      <c r="C51" s="128">
        <v>346</v>
      </c>
      <c r="D51" s="125">
        <v>0</v>
      </c>
      <c r="E51" s="4"/>
      <c r="F51" s="4"/>
      <c r="G51" s="4"/>
      <c r="H51" s="4"/>
      <c r="I51" s="4"/>
      <c r="J51" s="164"/>
      <c r="K51" s="164"/>
      <c r="L51" s="164"/>
      <c r="M51" s="164"/>
      <c r="N51" s="164"/>
      <c r="O51" s="164"/>
      <c r="P51" s="164"/>
      <c r="Q51" s="164"/>
      <c r="U51" s="120"/>
      <c r="V51" s="120"/>
    </row>
    <row r="52" spans="1:22" s="35" customFormat="1" ht="20.100000000000001" customHeight="1">
      <c r="A52" s="127" t="s">
        <v>1156</v>
      </c>
      <c r="B52" s="126">
        <v>999</v>
      </c>
      <c r="C52" s="128">
        <v>3190</v>
      </c>
      <c r="D52" s="125">
        <v>0</v>
      </c>
      <c r="E52" s="4"/>
      <c r="F52" s="4"/>
      <c r="G52" s="4"/>
      <c r="H52" s="4"/>
      <c r="I52" s="4"/>
      <c r="J52" s="164"/>
      <c r="K52" s="164"/>
      <c r="L52" s="164"/>
      <c r="M52" s="164"/>
      <c r="N52" s="164"/>
      <c r="O52" s="164"/>
      <c r="P52" s="164"/>
      <c r="Q52" s="164"/>
      <c r="U52" s="120"/>
      <c r="V52" s="120"/>
    </row>
    <row r="53" spans="1:22" s="35" customFormat="1" ht="20.100000000000001" customHeight="1">
      <c r="A53" s="127" t="s">
        <v>1155</v>
      </c>
      <c r="B53" s="126">
        <v>790</v>
      </c>
      <c r="C53" s="128">
        <v>87</v>
      </c>
      <c r="D53" s="125">
        <v>0</v>
      </c>
      <c r="E53" s="4"/>
      <c r="F53" s="4"/>
      <c r="G53" s="4"/>
      <c r="H53" s="4"/>
      <c r="I53" s="4"/>
      <c r="J53" s="164"/>
      <c r="K53" s="164"/>
      <c r="L53" s="164"/>
      <c r="M53" s="164"/>
      <c r="N53" s="164"/>
      <c r="O53" s="164"/>
      <c r="P53" s="164"/>
      <c r="Q53" s="164"/>
      <c r="U53" s="120"/>
      <c r="V53" s="120"/>
    </row>
    <row r="54" spans="1:22" s="35" customFormat="1" ht="20.100000000000001" customHeight="1">
      <c r="A54" s="129" t="s">
        <v>1154</v>
      </c>
      <c r="B54" s="126">
        <v>696</v>
      </c>
      <c r="C54" s="128">
        <v>614</v>
      </c>
      <c r="D54" s="125">
        <v>0</v>
      </c>
      <c r="E54" s="4"/>
      <c r="F54" s="4"/>
      <c r="G54" s="4"/>
      <c r="H54" s="4"/>
      <c r="I54" s="4"/>
      <c r="J54" s="164"/>
      <c r="K54" s="164"/>
      <c r="L54" s="164"/>
      <c r="M54" s="164"/>
      <c r="N54" s="164"/>
      <c r="O54" s="164"/>
      <c r="P54" s="164"/>
      <c r="Q54" s="164"/>
      <c r="U54" s="120"/>
      <c r="V54" s="120"/>
    </row>
    <row r="55" spans="1:22" s="35" customFormat="1" ht="20.100000000000001" customHeight="1">
      <c r="A55" s="127" t="s">
        <v>1153</v>
      </c>
      <c r="B55" s="126">
        <v>160</v>
      </c>
      <c r="C55" s="128">
        <v>69</v>
      </c>
      <c r="D55" s="125">
        <v>0</v>
      </c>
      <c r="E55" s="4"/>
      <c r="F55" s="4"/>
      <c r="G55" s="4"/>
      <c r="H55" s="4"/>
      <c r="I55" s="4"/>
      <c r="J55" s="164"/>
      <c r="K55" s="164"/>
      <c r="L55" s="164"/>
      <c r="M55" s="164"/>
      <c r="N55" s="164"/>
      <c r="O55" s="164"/>
      <c r="P55" s="164"/>
      <c r="Q55" s="164"/>
      <c r="U55" s="120"/>
      <c r="V55" s="120"/>
    </row>
    <row r="56" spans="1:22" s="35" customFormat="1" ht="20.100000000000001" customHeight="1">
      <c r="A56" s="129" t="s">
        <v>1152</v>
      </c>
      <c r="B56" s="126">
        <v>0</v>
      </c>
      <c r="C56" s="128">
        <v>0</v>
      </c>
      <c r="D56" s="125">
        <v>0</v>
      </c>
      <c r="E56" s="4"/>
      <c r="F56" s="4"/>
      <c r="G56" s="4"/>
      <c r="H56" s="4"/>
      <c r="I56" s="4"/>
      <c r="J56" s="164"/>
      <c r="K56" s="164"/>
      <c r="L56" s="164"/>
      <c r="M56" s="164"/>
      <c r="N56" s="164"/>
      <c r="O56" s="164"/>
      <c r="P56" s="164"/>
      <c r="Q56" s="164"/>
      <c r="U56" s="120"/>
      <c r="V56" s="120"/>
    </row>
    <row r="57" spans="1:22" s="124" customFormat="1" ht="20.100000000000001" customHeight="1">
      <c r="A57" s="127" t="s">
        <v>1151</v>
      </c>
      <c r="B57" s="126">
        <v>441</v>
      </c>
      <c r="C57" s="128">
        <v>105</v>
      </c>
      <c r="D57" s="125">
        <v>0</v>
      </c>
      <c r="E57" s="4"/>
      <c r="F57" s="4"/>
      <c r="G57" s="4"/>
      <c r="H57" s="4"/>
      <c r="I57" s="4"/>
      <c r="J57" s="164"/>
      <c r="K57" s="164"/>
      <c r="L57" s="164"/>
      <c r="M57" s="164"/>
      <c r="N57" s="164"/>
      <c r="O57" s="164"/>
      <c r="P57" s="164"/>
      <c r="Q57" s="164"/>
      <c r="U57" s="120"/>
      <c r="V57" s="120"/>
    </row>
    <row r="58" spans="1:22" s="124" customFormat="1" ht="20.100000000000001" customHeight="1">
      <c r="A58" s="127" t="s">
        <v>1150</v>
      </c>
      <c r="B58" s="126">
        <v>1413</v>
      </c>
      <c r="C58" s="125">
        <v>0</v>
      </c>
      <c r="D58" s="125">
        <v>0</v>
      </c>
      <c r="E58" s="4"/>
      <c r="F58" s="4"/>
      <c r="G58" s="4"/>
      <c r="H58" s="4"/>
      <c r="I58" s="4"/>
      <c r="J58" s="164"/>
      <c r="K58" s="164"/>
      <c r="L58" s="164"/>
      <c r="M58" s="164"/>
      <c r="N58" s="164"/>
      <c r="O58" s="164"/>
      <c r="P58" s="164"/>
      <c r="Q58" s="164"/>
      <c r="U58" s="120"/>
      <c r="V58" s="120"/>
    </row>
    <row r="59" spans="1:22" s="35" customFormat="1" ht="5.0999999999999996" customHeight="1" thickBot="1">
      <c r="A59" s="123"/>
      <c r="B59" s="122"/>
      <c r="C59" s="121"/>
      <c r="D59" s="121"/>
      <c r="E59" s="4"/>
      <c r="F59" s="4"/>
      <c r="G59" s="4"/>
      <c r="H59" s="4"/>
      <c r="I59" s="4"/>
      <c r="J59" s="164"/>
      <c r="K59" s="164"/>
      <c r="L59" s="164"/>
      <c r="M59" s="164"/>
      <c r="N59" s="164"/>
      <c r="O59" s="164"/>
      <c r="P59" s="164"/>
      <c r="Q59" s="164"/>
      <c r="U59" s="120"/>
      <c r="V59" s="120"/>
    </row>
    <row r="60" spans="1:22" ht="45.95" customHeight="1">
      <c r="A60" s="1352" t="s">
        <v>1149</v>
      </c>
      <c r="B60" s="1352"/>
      <c r="C60" s="1352"/>
      <c r="D60" s="1352"/>
      <c r="E60" s="118"/>
      <c r="F60" s="118"/>
      <c r="G60" s="118"/>
      <c r="H60" s="118"/>
      <c r="I60" s="118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U60" s="112"/>
    </row>
    <row r="61" spans="1:22" ht="18.75" customHeight="1">
      <c r="A61" s="19"/>
      <c r="B61" s="119"/>
      <c r="C61" s="19"/>
      <c r="D61" s="118"/>
      <c r="E61" s="118"/>
      <c r="F61" s="118"/>
      <c r="G61" s="118"/>
      <c r="H61" s="118"/>
      <c r="I61" s="118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4"/>
      <c r="U61" s="112"/>
    </row>
    <row r="62" spans="1:22" ht="15" customHeight="1">
      <c r="A62" s="19"/>
      <c r="B62" s="117"/>
      <c r="C62" s="19"/>
      <c r="D62" s="117"/>
      <c r="E62" s="117"/>
      <c r="F62" s="117"/>
      <c r="G62" s="117"/>
      <c r="H62" s="117"/>
      <c r="I62" s="117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4"/>
      <c r="U62" s="112"/>
    </row>
    <row r="63" spans="1:22">
      <c r="B63" s="116"/>
      <c r="C63" s="115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4"/>
      <c r="U63" s="112"/>
    </row>
    <row r="64" spans="1:22">
      <c r="B64" s="112"/>
      <c r="C64" s="115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4"/>
      <c r="U64" s="112"/>
    </row>
    <row r="65" spans="2:21">
      <c r="B65" s="112"/>
      <c r="C65" s="113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</row>
    <row r="66" spans="2:21"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</row>
    <row r="67" spans="2:21"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</row>
    <row r="68" spans="2:21">
      <c r="C68" s="112"/>
    </row>
    <row r="69" spans="2:21">
      <c r="C69" s="112"/>
    </row>
    <row r="70" spans="2:21">
      <c r="C70" s="112"/>
    </row>
  </sheetData>
  <mergeCells count="3">
    <mergeCell ref="A1:I1"/>
    <mergeCell ref="F30:F38"/>
    <mergeCell ref="A60:D6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headerFooter alignWithMargins="0"/>
  <colBreaks count="1" manualBreakCount="1">
    <brk id="9" max="5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110" zoomScaleNormal="100" zoomScaleSheetLayoutView="110" workbookViewId="0">
      <selection sqref="A1:XFD1048576"/>
    </sheetView>
  </sheetViews>
  <sheetFormatPr defaultRowHeight="13.5"/>
  <cols>
    <col min="1" max="2" width="4.625" style="1" customWidth="1"/>
    <col min="3" max="3" width="5.5" style="1" customWidth="1"/>
    <col min="4" max="9" width="12.625" style="1" customWidth="1"/>
    <col min="10" max="12" width="5" style="1" customWidth="1"/>
    <col min="13" max="13" width="9.5" style="1" bestFit="1" customWidth="1"/>
    <col min="14" max="16384" width="9" style="1"/>
  </cols>
  <sheetData>
    <row r="1" spans="1:13" ht="27" customHeight="1">
      <c r="A1" s="1424" t="s">
        <v>1828</v>
      </c>
      <c r="B1" s="1424"/>
      <c r="C1" s="1424"/>
      <c r="D1" s="1424"/>
      <c r="E1" s="1424"/>
      <c r="F1" s="1424"/>
      <c r="G1" s="1424"/>
      <c r="H1" s="1424"/>
      <c r="I1" s="1424"/>
    </row>
    <row r="2" spans="1:13" ht="20.100000000000001" customHeight="1" thickBot="1">
      <c r="A2" s="335"/>
      <c r="B2" s="335"/>
      <c r="C2" s="335"/>
      <c r="D2" s="335"/>
      <c r="E2" s="335"/>
      <c r="F2" s="335"/>
      <c r="G2" s="335"/>
      <c r="H2" s="335"/>
      <c r="I2" s="335"/>
    </row>
    <row r="3" spans="1:13" ht="19.5" customHeight="1">
      <c r="A3" s="1425" t="s">
        <v>2</v>
      </c>
      <c r="B3" s="1426"/>
      <c r="C3" s="1426"/>
      <c r="D3" s="1445" t="s">
        <v>1311</v>
      </c>
      <c r="E3" s="1555"/>
      <c r="F3" s="1445" t="s">
        <v>1827</v>
      </c>
      <c r="G3" s="1555"/>
      <c r="H3" s="1445" t="s">
        <v>1826</v>
      </c>
      <c r="I3" s="1555"/>
    </row>
    <row r="4" spans="1:13" ht="20.100000000000001" customHeight="1">
      <c r="A4" s="1443"/>
      <c r="B4" s="1444"/>
      <c r="C4" s="1444"/>
      <c r="D4" s="190" t="s">
        <v>1822</v>
      </c>
      <c r="E4" s="190" t="s">
        <v>1824</v>
      </c>
      <c r="F4" s="190" t="s">
        <v>1822</v>
      </c>
      <c r="G4" s="190" t="s">
        <v>1824</v>
      </c>
      <c r="H4" s="190" t="s">
        <v>1825</v>
      </c>
      <c r="I4" s="189" t="s">
        <v>1824</v>
      </c>
    </row>
    <row r="5" spans="1:13" ht="20.100000000000001" customHeight="1">
      <c r="A5" s="20"/>
      <c r="B5" s="20"/>
      <c r="C5" s="20"/>
      <c r="D5" s="784" t="s">
        <v>1798</v>
      </c>
      <c r="E5" s="783" t="s">
        <v>1328</v>
      </c>
      <c r="F5" s="783" t="s">
        <v>1798</v>
      </c>
      <c r="G5" s="783" t="s">
        <v>1328</v>
      </c>
      <c r="H5" s="783" t="s">
        <v>1798</v>
      </c>
      <c r="I5" s="783" t="s">
        <v>1328</v>
      </c>
      <c r="K5" s="529"/>
      <c r="L5" s="333"/>
      <c r="M5" s="529"/>
    </row>
    <row r="6" spans="1:13" ht="20.100000000000001" customHeight="1">
      <c r="A6" s="1423" t="s">
        <v>11</v>
      </c>
      <c r="B6" s="1423"/>
      <c r="C6" s="1427"/>
      <c r="D6" s="711">
        <v>22133</v>
      </c>
      <c r="E6" s="711">
        <v>50991</v>
      </c>
      <c r="F6" s="711">
        <v>18207</v>
      </c>
      <c r="G6" s="711">
        <v>39363</v>
      </c>
      <c r="H6" s="711">
        <v>3926</v>
      </c>
      <c r="I6" s="711">
        <v>11628</v>
      </c>
      <c r="K6" s="529"/>
      <c r="L6" s="333"/>
      <c r="M6" s="529"/>
    </row>
    <row r="7" spans="1:13" s="323" customFormat="1" ht="20.100000000000001" customHeight="1">
      <c r="A7" s="1428" t="s">
        <v>12</v>
      </c>
      <c r="B7" s="1428"/>
      <c r="C7" s="1429"/>
      <c r="D7" s="711">
        <v>16065</v>
      </c>
      <c r="E7" s="711">
        <v>32875</v>
      </c>
      <c r="F7" s="711">
        <v>12956</v>
      </c>
      <c r="G7" s="711">
        <v>25157</v>
      </c>
      <c r="H7" s="711">
        <v>3109</v>
      </c>
      <c r="I7" s="711">
        <v>7718</v>
      </c>
      <c r="K7" s="831"/>
      <c r="L7" s="331"/>
      <c r="M7" s="831"/>
    </row>
    <row r="8" spans="1:13" s="323" customFormat="1" ht="20.100000000000001" customHeight="1">
      <c r="A8" s="1428" t="s">
        <v>13</v>
      </c>
      <c r="B8" s="1428"/>
      <c r="C8" s="1429"/>
      <c r="D8" s="711">
        <v>19146</v>
      </c>
      <c r="E8" s="711">
        <v>41167</v>
      </c>
      <c r="F8" s="711">
        <v>15807</v>
      </c>
      <c r="G8" s="711">
        <v>31749</v>
      </c>
      <c r="H8" s="711">
        <v>3339</v>
      </c>
      <c r="I8" s="711">
        <v>9418</v>
      </c>
      <c r="K8" s="831"/>
      <c r="L8" s="331"/>
      <c r="M8" s="831"/>
    </row>
    <row r="9" spans="1:13" s="323" customFormat="1" ht="20.100000000000001" customHeight="1">
      <c r="A9" s="1428" t="s">
        <v>14</v>
      </c>
      <c r="B9" s="1428"/>
      <c r="C9" s="1429"/>
      <c r="D9" s="550">
        <v>21410</v>
      </c>
      <c r="E9" s="550">
        <v>44930</v>
      </c>
      <c r="F9" s="550">
        <v>17519</v>
      </c>
      <c r="G9" s="550">
        <v>34740</v>
      </c>
      <c r="H9" s="550">
        <v>3891</v>
      </c>
      <c r="I9" s="550">
        <v>10190</v>
      </c>
      <c r="K9" s="711"/>
      <c r="L9" s="331"/>
      <c r="M9" s="831"/>
    </row>
    <row r="10" spans="1:13" ht="20.100000000000001" customHeight="1">
      <c r="A10" s="1575" t="s">
        <v>15</v>
      </c>
      <c r="B10" s="1575"/>
      <c r="C10" s="1422"/>
      <c r="D10" s="847">
        <v>21762</v>
      </c>
      <c r="E10" s="847">
        <v>45977</v>
      </c>
      <c r="F10" s="847">
        <v>17580</v>
      </c>
      <c r="G10" s="847">
        <v>35672</v>
      </c>
      <c r="H10" s="847">
        <v>4182</v>
      </c>
      <c r="I10" s="847">
        <v>10305</v>
      </c>
      <c r="J10" s="333"/>
      <c r="K10" s="529"/>
      <c r="L10" s="333"/>
      <c r="M10" s="529"/>
    </row>
    <row r="11" spans="1:13" ht="20.100000000000001" customHeight="1">
      <c r="B11" s="13"/>
      <c r="C11" s="13"/>
      <c r="D11" s="552"/>
      <c r="E11" s="550"/>
      <c r="F11" s="550"/>
      <c r="G11" s="550"/>
      <c r="H11" s="550"/>
      <c r="I11" s="550"/>
      <c r="K11" s="529"/>
      <c r="L11" s="333"/>
      <c r="M11" s="529"/>
    </row>
    <row r="12" spans="1:13" ht="20.100000000000001" customHeight="1">
      <c r="A12" s="1423" t="s">
        <v>16</v>
      </c>
      <c r="B12" s="1423"/>
      <c r="C12" s="14" t="s">
        <v>1294</v>
      </c>
      <c r="D12" s="552">
        <v>2458</v>
      </c>
      <c r="E12" s="550">
        <v>5359</v>
      </c>
      <c r="F12" s="550">
        <v>1958</v>
      </c>
      <c r="G12" s="550">
        <v>4163</v>
      </c>
      <c r="H12" s="550">
        <v>500</v>
      </c>
      <c r="I12" s="550">
        <v>1196</v>
      </c>
      <c r="K12" s="529"/>
      <c r="L12" s="333"/>
      <c r="M12" s="529"/>
    </row>
    <row r="13" spans="1:13" ht="20.100000000000001" customHeight="1">
      <c r="C13" s="14" t="s">
        <v>15</v>
      </c>
      <c r="D13" s="552">
        <v>3157</v>
      </c>
      <c r="E13" s="550">
        <v>6355</v>
      </c>
      <c r="F13" s="550">
        <v>2630</v>
      </c>
      <c r="G13" s="550">
        <v>5091</v>
      </c>
      <c r="H13" s="550">
        <v>527</v>
      </c>
      <c r="I13" s="550">
        <v>1264</v>
      </c>
      <c r="K13" s="529"/>
      <c r="L13" s="333"/>
      <c r="M13" s="529"/>
    </row>
    <row r="14" spans="1:13" ht="20.100000000000001" customHeight="1">
      <c r="C14" s="14" t="s">
        <v>18</v>
      </c>
      <c r="D14" s="552">
        <v>3612</v>
      </c>
      <c r="E14" s="550">
        <v>8322</v>
      </c>
      <c r="F14" s="550">
        <v>3033</v>
      </c>
      <c r="G14" s="550">
        <v>6888</v>
      </c>
      <c r="H14" s="550">
        <v>579</v>
      </c>
      <c r="I14" s="550">
        <v>1434</v>
      </c>
      <c r="K14" s="529"/>
      <c r="L14" s="333"/>
      <c r="M14" s="529"/>
    </row>
    <row r="15" spans="1:13" ht="20.100000000000001" customHeight="1">
      <c r="C15" s="14" t="s">
        <v>19</v>
      </c>
      <c r="D15" s="552">
        <v>2721</v>
      </c>
      <c r="E15" s="550">
        <v>5588</v>
      </c>
      <c r="F15" s="550">
        <v>2164</v>
      </c>
      <c r="G15" s="550">
        <v>4200</v>
      </c>
      <c r="H15" s="550">
        <v>557</v>
      </c>
      <c r="I15" s="550">
        <v>1388</v>
      </c>
      <c r="K15" s="529"/>
      <c r="L15" s="333"/>
      <c r="M15" s="529"/>
    </row>
    <row r="16" spans="1:13" ht="20.100000000000001" customHeight="1">
      <c r="C16" s="14" t="s">
        <v>20</v>
      </c>
      <c r="D16" s="552">
        <v>3052</v>
      </c>
      <c r="E16" s="550">
        <v>5245</v>
      </c>
      <c r="F16" s="550">
        <v>2500</v>
      </c>
      <c r="G16" s="550">
        <v>3846</v>
      </c>
      <c r="H16" s="550">
        <v>552</v>
      </c>
      <c r="I16" s="550">
        <v>1399</v>
      </c>
      <c r="K16" s="529"/>
      <c r="L16" s="333"/>
      <c r="M16" s="529"/>
    </row>
    <row r="17" spans="1:13" ht="20.100000000000001" customHeight="1">
      <c r="C17" s="14" t="s">
        <v>21</v>
      </c>
      <c r="D17" s="552">
        <v>2496</v>
      </c>
      <c r="E17" s="550">
        <v>5494</v>
      </c>
      <c r="F17" s="550">
        <v>1934</v>
      </c>
      <c r="G17" s="550">
        <v>4062</v>
      </c>
      <c r="H17" s="550">
        <v>562</v>
      </c>
      <c r="I17" s="550">
        <v>1432</v>
      </c>
      <c r="K17" s="529"/>
      <c r="L17" s="333"/>
      <c r="M17" s="529"/>
    </row>
    <row r="18" spans="1:13" ht="20.100000000000001" customHeight="1">
      <c r="C18" s="14">
        <v>10</v>
      </c>
      <c r="D18" s="552">
        <v>2158</v>
      </c>
      <c r="E18" s="550">
        <v>4999</v>
      </c>
      <c r="F18" s="550">
        <v>1539</v>
      </c>
      <c r="G18" s="550">
        <v>3476</v>
      </c>
      <c r="H18" s="550">
        <v>619</v>
      </c>
      <c r="I18" s="550">
        <v>1523</v>
      </c>
      <c r="K18" s="529"/>
      <c r="L18" s="333"/>
      <c r="M18" s="529"/>
    </row>
    <row r="19" spans="1:13" ht="20.100000000000001" customHeight="1">
      <c r="C19" s="14">
        <v>11</v>
      </c>
      <c r="D19" s="552">
        <v>996</v>
      </c>
      <c r="E19" s="550">
        <v>2243</v>
      </c>
      <c r="F19" s="550">
        <v>710</v>
      </c>
      <c r="G19" s="550">
        <v>1574</v>
      </c>
      <c r="H19" s="550">
        <v>286</v>
      </c>
      <c r="I19" s="550">
        <v>669</v>
      </c>
      <c r="K19" s="529"/>
      <c r="L19" s="333"/>
      <c r="M19" s="529"/>
    </row>
    <row r="20" spans="1:13" ht="20.100000000000001" customHeight="1">
      <c r="C20" s="14">
        <v>12</v>
      </c>
      <c r="D20" s="552">
        <v>123</v>
      </c>
      <c r="E20" s="550">
        <v>234</v>
      </c>
      <c r="F20" s="550">
        <v>123</v>
      </c>
      <c r="G20" s="550">
        <v>234</v>
      </c>
      <c r="H20" s="550">
        <v>0</v>
      </c>
      <c r="I20" s="550">
        <v>0</v>
      </c>
      <c r="K20" s="529"/>
      <c r="L20" s="333"/>
      <c r="M20" s="529"/>
    </row>
    <row r="21" spans="1:13" ht="20.100000000000001" customHeight="1">
      <c r="A21" s="1423" t="s">
        <v>22</v>
      </c>
      <c r="B21" s="1423"/>
      <c r="C21" s="14" t="s">
        <v>1293</v>
      </c>
      <c r="D21" s="552">
        <v>0</v>
      </c>
      <c r="E21" s="550">
        <v>0</v>
      </c>
      <c r="F21" s="550">
        <v>0</v>
      </c>
      <c r="G21" s="550">
        <v>0</v>
      </c>
      <c r="H21" s="550">
        <v>0</v>
      </c>
      <c r="I21" s="550">
        <v>0</v>
      </c>
      <c r="K21" s="529"/>
      <c r="L21" s="333"/>
      <c r="M21" s="529"/>
    </row>
    <row r="22" spans="1:13" ht="20.100000000000001" customHeight="1">
      <c r="C22" s="14" t="s">
        <v>12</v>
      </c>
      <c r="D22" s="552">
        <v>0</v>
      </c>
      <c r="E22" s="550">
        <v>0</v>
      </c>
      <c r="F22" s="550">
        <v>0</v>
      </c>
      <c r="G22" s="550">
        <v>0</v>
      </c>
      <c r="H22" s="550">
        <v>0</v>
      </c>
      <c r="I22" s="550">
        <v>0</v>
      </c>
      <c r="K22" s="529"/>
      <c r="L22" s="333"/>
      <c r="M22" s="529"/>
    </row>
    <row r="23" spans="1:13" ht="20.100000000000001" customHeight="1" thickBot="1">
      <c r="A23" s="86"/>
      <c r="B23" s="86"/>
      <c r="C23" s="17" t="s">
        <v>13</v>
      </c>
      <c r="D23" s="549">
        <v>989</v>
      </c>
      <c r="E23" s="548">
        <v>2138</v>
      </c>
      <c r="F23" s="548">
        <v>989</v>
      </c>
      <c r="G23" s="548">
        <v>2138</v>
      </c>
      <c r="H23" s="548">
        <v>0</v>
      </c>
      <c r="I23" s="548">
        <v>0</v>
      </c>
    </row>
    <row r="24" spans="1:13" ht="9.9499999999999993" customHeight="1">
      <c r="D24" s="534"/>
      <c r="E24" s="534"/>
      <c r="F24" s="534"/>
      <c r="G24" s="534"/>
      <c r="H24" s="534"/>
      <c r="I24" s="534"/>
    </row>
    <row r="25" spans="1:13" ht="20.100000000000001" customHeight="1">
      <c r="A25" s="848" t="s">
        <v>1797</v>
      </c>
      <c r="D25" s="534"/>
      <c r="E25" s="534"/>
      <c r="F25" s="534"/>
      <c r="G25" s="534"/>
      <c r="H25" s="534"/>
      <c r="I25" s="534"/>
    </row>
    <row r="26" spans="1:13" ht="20.100000000000001" customHeight="1">
      <c r="A26" s="1" t="s">
        <v>1578</v>
      </c>
    </row>
  </sheetData>
  <mergeCells count="12">
    <mergeCell ref="A9:C9"/>
    <mergeCell ref="A10:C10"/>
    <mergeCell ref="A21:B21"/>
    <mergeCell ref="A3:C4"/>
    <mergeCell ref="A1:I1"/>
    <mergeCell ref="F3:G3"/>
    <mergeCell ref="H3:I3"/>
    <mergeCell ref="D3:E3"/>
    <mergeCell ref="A12:B12"/>
    <mergeCell ref="A6:C6"/>
    <mergeCell ref="A7:C7"/>
    <mergeCell ref="A8:C8"/>
  </mergeCells>
  <phoneticPr fontId="6"/>
  <printOptions horizontalCentered="1"/>
  <pageMargins left="1.4960629921259843" right="0.70866141732283472" top="0.74803149606299213" bottom="0.74803149606299213" header="0.31496062992125984" footer="0.31496062992125984"/>
  <pageSetup paperSize="9" scale="96" orientation="landscape" verticalDpi="2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Normal="100" zoomScaleSheetLayoutView="100" workbookViewId="0">
      <selection sqref="A1:I1"/>
    </sheetView>
  </sheetViews>
  <sheetFormatPr defaultRowHeight="13.5"/>
  <cols>
    <col min="1" max="1" width="6.125" style="22" customWidth="1"/>
    <col min="2" max="2" width="4.625" style="22" customWidth="1"/>
    <col min="3" max="3" width="6.125" style="22" customWidth="1"/>
    <col min="4" max="9" width="12.625" style="22" customWidth="1"/>
    <col min="10" max="13" width="5.125" style="22" customWidth="1"/>
    <col min="14" max="16384" width="9" style="22"/>
  </cols>
  <sheetData>
    <row r="1" spans="1:9" s="24" customFormat="1" ht="27" customHeight="1">
      <c r="A1" s="1319" t="s">
        <v>1823</v>
      </c>
      <c r="B1" s="1319"/>
      <c r="C1" s="1319"/>
      <c r="D1" s="1319"/>
      <c r="E1" s="1319"/>
      <c r="F1" s="1319"/>
      <c r="G1" s="1319"/>
      <c r="H1" s="1319"/>
      <c r="I1" s="1319"/>
    </row>
    <row r="2" spans="1:9" s="24" customFormat="1" ht="20.100000000000001" customHeight="1" thickBot="1">
      <c r="A2" s="55"/>
      <c r="B2" s="55"/>
      <c r="C2" s="55"/>
      <c r="D2" s="55"/>
      <c r="E2" s="55"/>
      <c r="F2" s="55"/>
      <c r="G2" s="55"/>
      <c r="H2" s="55"/>
      <c r="I2" s="55"/>
    </row>
    <row r="3" spans="1:9" ht="20.100000000000001" customHeight="1">
      <c r="A3" s="1322" t="s">
        <v>1338</v>
      </c>
      <c r="B3" s="1320"/>
      <c r="C3" s="1320"/>
      <c r="D3" s="1320" t="s">
        <v>1844</v>
      </c>
      <c r="E3" s="1320"/>
      <c r="F3" s="1320" t="s">
        <v>1845</v>
      </c>
      <c r="G3" s="1320"/>
      <c r="H3" s="1320" t="s">
        <v>1846</v>
      </c>
      <c r="I3" s="1340"/>
    </row>
    <row r="4" spans="1:9" ht="20.100000000000001" customHeight="1">
      <c r="A4" s="1376"/>
      <c r="B4" s="1336"/>
      <c r="C4" s="1336"/>
      <c r="D4" s="54" t="s">
        <v>1822</v>
      </c>
      <c r="E4" s="54" t="s">
        <v>1800</v>
      </c>
      <c r="F4" s="54" t="s">
        <v>1822</v>
      </c>
      <c r="G4" s="54" t="s">
        <v>1800</v>
      </c>
      <c r="H4" s="54" t="s">
        <v>1822</v>
      </c>
      <c r="I4" s="830" t="s">
        <v>1800</v>
      </c>
    </row>
    <row r="5" spans="1:9" s="828" customFormat="1" ht="20.100000000000001" customHeight="1">
      <c r="A5" s="58"/>
      <c r="B5" s="58"/>
      <c r="C5" s="58"/>
      <c r="D5" s="829" t="s">
        <v>1798</v>
      </c>
      <c r="E5" s="151" t="s">
        <v>1328</v>
      </c>
      <c r="F5" s="151" t="s">
        <v>1798</v>
      </c>
      <c r="G5" s="151" t="s">
        <v>1328</v>
      </c>
      <c r="H5" s="151" t="s">
        <v>1798</v>
      </c>
      <c r="I5" s="151" t="s">
        <v>1328</v>
      </c>
    </row>
    <row r="6" spans="1:9" s="173" customFormat="1" ht="20.100000000000001" customHeight="1">
      <c r="A6" s="1647" t="s">
        <v>1847</v>
      </c>
      <c r="B6" s="1647"/>
      <c r="C6" s="1648"/>
      <c r="D6" s="319">
        <v>155</v>
      </c>
      <c r="E6" s="319">
        <v>306</v>
      </c>
      <c r="F6" s="319">
        <v>129</v>
      </c>
      <c r="G6" s="319">
        <v>258</v>
      </c>
      <c r="H6" s="319">
        <v>26</v>
      </c>
      <c r="I6" s="319">
        <v>48</v>
      </c>
    </row>
    <row r="7" spans="1:9" s="173" customFormat="1" ht="20.100000000000001" customHeight="1">
      <c r="A7" s="1647">
        <v>29</v>
      </c>
      <c r="B7" s="1647"/>
      <c r="C7" s="1648"/>
      <c r="D7" s="319">
        <v>112</v>
      </c>
      <c r="E7" s="319">
        <v>259</v>
      </c>
      <c r="F7" s="319">
        <v>88</v>
      </c>
      <c r="G7" s="319">
        <v>202</v>
      </c>
      <c r="H7" s="319">
        <v>24</v>
      </c>
      <c r="I7" s="319">
        <v>57</v>
      </c>
    </row>
    <row r="8" spans="1:9" s="173" customFormat="1" ht="20.100000000000001" customHeight="1">
      <c r="A8" s="1647">
        <v>30</v>
      </c>
      <c r="B8" s="1647"/>
      <c r="C8" s="1648"/>
      <c r="D8" s="319">
        <v>128</v>
      </c>
      <c r="E8" s="319">
        <v>271</v>
      </c>
      <c r="F8" s="319">
        <v>81</v>
      </c>
      <c r="G8" s="319">
        <v>145</v>
      </c>
      <c r="H8" s="319">
        <v>47</v>
      </c>
      <c r="I8" s="319">
        <v>126</v>
      </c>
    </row>
    <row r="9" spans="1:9" s="827" customFormat="1" ht="20.100000000000001" customHeight="1">
      <c r="A9" s="1647" t="s">
        <v>11</v>
      </c>
      <c r="B9" s="1647"/>
      <c r="C9" s="1648"/>
      <c r="D9" s="319">
        <v>53</v>
      </c>
      <c r="E9" s="319">
        <v>113</v>
      </c>
      <c r="F9" s="319">
        <v>42</v>
      </c>
      <c r="G9" s="319">
        <v>78</v>
      </c>
      <c r="H9" s="319">
        <v>11</v>
      </c>
      <c r="I9" s="319">
        <v>35</v>
      </c>
    </row>
    <row r="10" spans="1:9" s="827" customFormat="1" ht="20.100000000000001" customHeight="1">
      <c r="A10" s="1315" t="s">
        <v>12</v>
      </c>
      <c r="B10" s="1315"/>
      <c r="C10" s="1316"/>
      <c r="D10" s="319">
        <v>22</v>
      </c>
      <c r="E10" s="319">
        <v>54</v>
      </c>
      <c r="F10" s="319">
        <v>22</v>
      </c>
      <c r="G10" s="319">
        <v>54</v>
      </c>
      <c r="H10" s="319">
        <v>0</v>
      </c>
      <c r="I10" s="319" t="s">
        <v>1257</v>
      </c>
    </row>
    <row r="11" spans="1:9" ht="8.25" customHeight="1" thickBot="1">
      <c r="A11" s="84"/>
      <c r="B11" s="84"/>
      <c r="C11" s="826"/>
      <c r="D11" s="844"/>
      <c r="E11" s="845"/>
      <c r="F11" s="845"/>
      <c r="G11" s="845"/>
      <c r="H11" s="845"/>
      <c r="I11" s="845"/>
    </row>
    <row r="12" spans="1:9" ht="9.9499999999999993" customHeight="1"/>
    <row r="13" spans="1:9" ht="20.100000000000001" customHeight="1">
      <c r="A13" s="846" t="s">
        <v>1821</v>
      </c>
    </row>
    <row r="14" spans="1:9" ht="20.100000000000001" customHeight="1">
      <c r="A14" s="846" t="s">
        <v>1820</v>
      </c>
    </row>
    <row r="15" spans="1:9" ht="20.100000000000001" customHeight="1">
      <c r="A15" s="22" t="s">
        <v>1819</v>
      </c>
    </row>
  </sheetData>
  <mergeCells count="10">
    <mergeCell ref="A1:I1"/>
    <mergeCell ref="D3:E3"/>
    <mergeCell ref="F3:G3"/>
    <mergeCell ref="H3:I3"/>
    <mergeCell ref="A3:C4"/>
    <mergeCell ref="A6:C6"/>
    <mergeCell ref="A9:C9"/>
    <mergeCell ref="A7:C7"/>
    <mergeCell ref="A8:C8"/>
    <mergeCell ref="A10:C10"/>
  </mergeCells>
  <phoneticPr fontId="6"/>
  <printOptions horizontalCentered="1"/>
  <pageMargins left="0.78740157480314965" right="0.78740157480314965" top="1.1811023622047245" bottom="0.98425196850393704" header="0.51181102362204722" footer="0.51181102362204722"/>
  <pageSetup paperSize="9" scale="110" orientation="landscape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view="pageBreakPreview" zoomScaleNormal="100" zoomScaleSheetLayoutView="100" workbookViewId="0">
      <selection sqref="A1:H1"/>
    </sheetView>
  </sheetViews>
  <sheetFormatPr defaultRowHeight="13.5"/>
  <cols>
    <col min="1" max="2" width="4.625" style="19" customWidth="1"/>
    <col min="3" max="3" width="5.5" style="19" customWidth="1"/>
    <col min="4" max="8" width="17.875" style="19" customWidth="1"/>
    <col min="9" max="11" width="5" style="19" customWidth="1"/>
    <col min="12" max="16384" width="9" style="19"/>
  </cols>
  <sheetData>
    <row r="1" spans="1:8" s="1259" customFormat="1" ht="27" customHeight="1">
      <c r="A1" s="1571" t="s">
        <v>2236</v>
      </c>
      <c r="B1" s="1571"/>
      <c r="C1" s="1571"/>
      <c r="D1" s="1571"/>
      <c r="E1" s="1571"/>
      <c r="F1" s="1571"/>
      <c r="G1" s="1571"/>
      <c r="H1" s="1571"/>
    </row>
    <row r="2" spans="1:8" s="1259" customFormat="1" ht="20.100000000000001" customHeight="1" thickBot="1">
      <c r="A2" s="897"/>
      <c r="B2" s="897"/>
      <c r="C2" s="897"/>
      <c r="D2" s="897"/>
      <c r="E2" s="897"/>
      <c r="F2" s="897"/>
      <c r="G2" s="897"/>
      <c r="H2" s="897"/>
    </row>
    <row r="3" spans="1:8" ht="20.100000000000001" customHeight="1">
      <c r="A3" s="1425" t="s">
        <v>2</v>
      </c>
      <c r="B3" s="1426"/>
      <c r="C3" s="1426"/>
      <c r="D3" s="1426" t="s">
        <v>1817</v>
      </c>
      <c r="E3" s="1426"/>
      <c r="F3" s="879" t="s">
        <v>2235</v>
      </c>
      <c r="G3" s="1426" t="s">
        <v>2234</v>
      </c>
      <c r="H3" s="1445"/>
    </row>
    <row r="4" spans="1:8" ht="30" customHeight="1">
      <c r="A4" s="1443"/>
      <c r="B4" s="1444"/>
      <c r="C4" s="1444"/>
      <c r="D4" s="1040" t="s">
        <v>2233</v>
      </c>
      <c r="E4" s="878" t="s">
        <v>2231</v>
      </c>
      <c r="F4" s="902" t="s">
        <v>2231</v>
      </c>
      <c r="G4" s="878" t="s">
        <v>2232</v>
      </c>
      <c r="H4" s="902" t="s">
        <v>2231</v>
      </c>
    </row>
    <row r="5" spans="1:8" s="11" customFormat="1" ht="20.100000000000001" customHeight="1">
      <c r="A5" s="898"/>
      <c r="B5" s="898"/>
      <c r="C5" s="898"/>
      <c r="D5" s="1275" t="s">
        <v>1798</v>
      </c>
      <c r="E5" s="783" t="s">
        <v>1328</v>
      </c>
      <c r="F5" s="783" t="s">
        <v>1328</v>
      </c>
      <c r="G5" s="783" t="s">
        <v>1798</v>
      </c>
      <c r="H5" s="783" t="s">
        <v>1328</v>
      </c>
    </row>
    <row r="6" spans="1:8" s="1274" customFormat="1" ht="20.100000000000001" customHeight="1">
      <c r="A6" s="1649" t="s">
        <v>11</v>
      </c>
      <c r="B6" s="1649"/>
      <c r="C6" s="1646"/>
      <c r="D6" s="319">
        <v>111</v>
      </c>
      <c r="E6" s="319">
        <v>2841</v>
      </c>
      <c r="F6" s="319">
        <v>2359</v>
      </c>
      <c r="G6" s="319">
        <v>111</v>
      </c>
      <c r="H6" s="319">
        <v>482</v>
      </c>
    </row>
    <row r="7" spans="1:8" s="1274" customFormat="1" ht="20.100000000000001" customHeight="1">
      <c r="A7" s="1574" t="s">
        <v>12</v>
      </c>
      <c r="B7" s="1574"/>
      <c r="C7" s="1429"/>
      <c r="D7" s="319">
        <v>94</v>
      </c>
      <c r="E7" s="319">
        <v>2463</v>
      </c>
      <c r="F7" s="319">
        <v>1977</v>
      </c>
      <c r="G7" s="319">
        <v>94</v>
      </c>
      <c r="H7" s="319">
        <v>486</v>
      </c>
    </row>
    <row r="8" spans="1:8" s="1274" customFormat="1" ht="20.100000000000001" customHeight="1">
      <c r="A8" s="1574" t="s">
        <v>13</v>
      </c>
      <c r="B8" s="1574"/>
      <c r="C8" s="1429"/>
      <c r="D8" s="319">
        <v>30</v>
      </c>
      <c r="E8" s="319">
        <v>1970</v>
      </c>
      <c r="F8" s="319">
        <v>1762</v>
      </c>
      <c r="G8" s="319">
        <v>30</v>
      </c>
      <c r="H8" s="319">
        <v>208</v>
      </c>
    </row>
    <row r="9" spans="1:8" s="1274" customFormat="1" ht="20.100000000000001" customHeight="1">
      <c r="A9" s="1574" t="s">
        <v>1198</v>
      </c>
      <c r="B9" s="1574"/>
      <c r="C9" s="1429"/>
      <c r="D9" s="319">
        <v>36</v>
      </c>
      <c r="E9" s="319">
        <v>2393</v>
      </c>
      <c r="F9" s="319">
        <v>2191</v>
      </c>
      <c r="G9" s="319">
        <v>36</v>
      </c>
      <c r="H9" s="319">
        <v>202</v>
      </c>
    </row>
    <row r="10" spans="1:8" s="11" customFormat="1" ht="20.100000000000001" customHeight="1">
      <c r="A10" s="1575" t="s">
        <v>15</v>
      </c>
      <c r="B10" s="1575"/>
      <c r="C10" s="1422"/>
      <c r="D10" s="1313">
        <f>SUM(D12:D23)</f>
        <v>94</v>
      </c>
      <c r="E10" s="1313">
        <f>SUM(E12:E23)</f>
        <v>2016</v>
      </c>
      <c r="F10" s="1313">
        <f>SUM(F12:F19)</f>
        <v>1785</v>
      </c>
      <c r="G10" s="1313">
        <f>SUM(G12:G23)</f>
        <v>94</v>
      </c>
      <c r="H10" s="1313">
        <v>231</v>
      </c>
    </row>
    <row r="11" spans="1:8" ht="20.100000000000001" customHeight="1">
      <c r="A11" s="11"/>
      <c r="B11" s="1273"/>
      <c r="C11" s="1273"/>
      <c r="D11" s="1272"/>
      <c r="E11" s="1271"/>
      <c r="F11" s="1271"/>
      <c r="G11" s="1271"/>
      <c r="H11" s="1271"/>
    </row>
    <row r="12" spans="1:8" ht="20.100000000000001" customHeight="1">
      <c r="A12" s="1573" t="s">
        <v>16</v>
      </c>
      <c r="B12" s="1573"/>
      <c r="C12" s="991" t="s">
        <v>1294</v>
      </c>
      <c r="D12" s="1272">
        <f t="shared" ref="D12:D22" si="0">G12</f>
        <v>0</v>
      </c>
      <c r="E12" s="1271">
        <f t="shared" ref="E12:E22" si="1">F12+H12</f>
        <v>254</v>
      </c>
      <c r="F12" s="1271">
        <v>254</v>
      </c>
      <c r="G12" s="1271">
        <v>0</v>
      </c>
      <c r="H12" s="1271">
        <v>0</v>
      </c>
    </row>
    <row r="13" spans="1:8" ht="20.100000000000001" customHeight="1">
      <c r="C13" s="991" t="s">
        <v>15</v>
      </c>
      <c r="D13" s="1272">
        <f t="shared" si="0"/>
        <v>0</v>
      </c>
      <c r="E13" s="1271">
        <f t="shared" si="1"/>
        <v>263</v>
      </c>
      <c r="F13" s="1271">
        <v>263</v>
      </c>
      <c r="G13" s="1271">
        <v>0</v>
      </c>
      <c r="H13" s="1271">
        <v>0</v>
      </c>
    </row>
    <row r="14" spans="1:8" ht="20.100000000000001" customHeight="1">
      <c r="C14" s="991" t="s">
        <v>18</v>
      </c>
      <c r="D14" s="1272">
        <f t="shared" si="0"/>
        <v>0</v>
      </c>
      <c r="E14" s="1271">
        <f t="shared" si="1"/>
        <v>215</v>
      </c>
      <c r="F14" s="1271">
        <v>215</v>
      </c>
      <c r="G14" s="1271">
        <v>0</v>
      </c>
      <c r="H14" s="1271">
        <v>0</v>
      </c>
    </row>
    <row r="15" spans="1:8" ht="20.100000000000001" customHeight="1">
      <c r="C15" s="991" t="s">
        <v>19</v>
      </c>
      <c r="D15" s="1272">
        <f t="shared" si="0"/>
        <v>24</v>
      </c>
      <c r="E15" s="1271">
        <f t="shared" si="1"/>
        <v>278</v>
      </c>
      <c r="F15" s="1271">
        <v>235</v>
      </c>
      <c r="G15" s="1271">
        <v>24</v>
      </c>
      <c r="H15" s="1271">
        <v>43</v>
      </c>
    </row>
    <row r="16" spans="1:8" ht="20.100000000000001" customHeight="1">
      <c r="C16" s="991" t="s">
        <v>20</v>
      </c>
      <c r="D16" s="1272">
        <f t="shared" si="0"/>
        <v>24</v>
      </c>
      <c r="E16" s="1271">
        <f t="shared" si="1"/>
        <v>303</v>
      </c>
      <c r="F16" s="1271">
        <v>261</v>
      </c>
      <c r="G16" s="1271">
        <v>24</v>
      </c>
      <c r="H16" s="1271">
        <v>42</v>
      </c>
    </row>
    <row r="17" spans="1:8" ht="20.100000000000001" customHeight="1">
      <c r="C17" s="991" t="s">
        <v>21</v>
      </c>
      <c r="D17" s="1272">
        <f t="shared" si="0"/>
        <v>20</v>
      </c>
      <c r="E17" s="1271">
        <f t="shared" si="1"/>
        <v>311</v>
      </c>
      <c r="F17" s="1271">
        <v>231</v>
      </c>
      <c r="G17" s="1271">
        <v>20</v>
      </c>
      <c r="H17" s="1271">
        <v>80</v>
      </c>
    </row>
    <row r="18" spans="1:8" ht="20.100000000000001" customHeight="1">
      <c r="C18" s="991">
        <v>10</v>
      </c>
      <c r="D18" s="1272">
        <f t="shared" si="0"/>
        <v>26</v>
      </c>
      <c r="E18" s="1271">
        <f t="shared" si="1"/>
        <v>271</v>
      </c>
      <c r="F18" s="1271">
        <v>205</v>
      </c>
      <c r="G18" s="1271">
        <v>26</v>
      </c>
      <c r="H18" s="1271">
        <v>66</v>
      </c>
    </row>
    <row r="19" spans="1:8" ht="20.100000000000001" customHeight="1">
      <c r="C19" s="991">
        <v>11</v>
      </c>
      <c r="D19" s="1272">
        <f t="shared" si="0"/>
        <v>0</v>
      </c>
      <c r="E19" s="1271">
        <f t="shared" si="1"/>
        <v>121</v>
      </c>
      <c r="F19" s="1271">
        <v>121</v>
      </c>
      <c r="G19" s="1271">
        <v>0</v>
      </c>
      <c r="H19" s="1271">
        <v>0</v>
      </c>
    </row>
    <row r="20" spans="1:8" ht="20.100000000000001" customHeight="1">
      <c r="C20" s="991" t="s">
        <v>2053</v>
      </c>
      <c r="D20" s="1272">
        <f t="shared" si="0"/>
        <v>0</v>
      </c>
      <c r="E20" s="1271">
        <f t="shared" si="1"/>
        <v>0</v>
      </c>
      <c r="F20" s="1271">
        <v>0</v>
      </c>
      <c r="G20" s="1271">
        <v>0</v>
      </c>
      <c r="H20" s="1271">
        <v>0</v>
      </c>
    </row>
    <row r="21" spans="1:8" ht="20.100000000000001" customHeight="1">
      <c r="A21" s="1573" t="s">
        <v>22</v>
      </c>
      <c r="B21" s="1573"/>
      <c r="C21" s="991" t="s">
        <v>1293</v>
      </c>
      <c r="D21" s="1272">
        <f t="shared" si="0"/>
        <v>0</v>
      </c>
      <c r="E21" s="1271">
        <f t="shared" si="1"/>
        <v>0</v>
      </c>
      <c r="F21" s="1271">
        <v>0</v>
      </c>
      <c r="G21" s="1271">
        <v>0</v>
      </c>
      <c r="H21" s="1271">
        <v>0</v>
      </c>
    </row>
    <row r="22" spans="1:8" ht="20.100000000000001" customHeight="1">
      <c r="C22" s="991" t="s">
        <v>12</v>
      </c>
      <c r="D22" s="1272">
        <f t="shared" si="0"/>
        <v>0</v>
      </c>
      <c r="E22" s="1271">
        <f t="shared" si="1"/>
        <v>0</v>
      </c>
      <c r="F22" s="1271">
        <v>0</v>
      </c>
      <c r="G22" s="1271">
        <v>0</v>
      </c>
      <c r="H22" s="1271">
        <v>0</v>
      </c>
    </row>
    <row r="23" spans="1:8" ht="20.100000000000001" customHeight="1" thickBot="1">
      <c r="A23" s="925"/>
      <c r="B23" s="925"/>
      <c r="C23" s="988" t="s">
        <v>13</v>
      </c>
      <c r="D23" s="1270">
        <v>0</v>
      </c>
      <c r="E23" s="1269">
        <v>0</v>
      </c>
      <c r="F23" s="1269">
        <v>0</v>
      </c>
      <c r="G23" s="1269">
        <v>0</v>
      </c>
      <c r="H23" s="1269">
        <v>0</v>
      </c>
    </row>
    <row r="24" spans="1:8" ht="9.9499999999999993" customHeight="1">
      <c r="B24" s="898"/>
      <c r="C24" s="898"/>
      <c r="D24" s="1268"/>
      <c r="E24" s="1268"/>
      <c r="F24" s="1268"/>
      <c r="H24" s="1268"/>
    </row>
    <row r="25" spans="1:8" ht="20.100000000000001" customHeight="1">
      <c r="A25" s="848" t="s">
        <v>1682</v>
      </c>
      <c r="B25" s="898"/>
      <c r="C25" s="898"/>
      <c r="D25" s="1268"/>
      <c r="E25" s="1268"/>
      <c r="F25" s="1268"/>
      <c r="G25" s="1268"/>
      <c r="H25" s="1268"/>
    </row>
    <row r="26" spans="1:8" ht="20.100000000000001" customHeight="1">
      <c r="A26" s="19" t="s">
        <v>2230</v>
      </c>
    </row>
    <row r="28" spans="1:8">
      <c r="D28" s="541"/>
      <c r="E28" s="541"/>
      <c r="F28" s="541"/>
      <c r="G28" s="541"/>
      <c r="H28" s="541"/>
    </row>
  </sheetData>
  <mergeCells count="11">
    <mergeCell ref="A9:C9"/>
    <mergeCell ref="A21:B21"/>
    <mergeCell ref="A12:B12"/>
    <mergeCell ref="A1:H1"/>
    <mergeCell ref="D3:E3"/>
    <mergeCell ref="G3:H3"/>
    <mergeCell ref="A3:C4"/>
    <mergeCell ref="A6:C6"/>
    <mergeCell ref="A7:C7"/>
    <mergeCell ref="A8:C8"/>
    <mergeCell ref="A10:C1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view="pageBreakPreview" zoomScaleNormal="100" zoomScaleSheetLayoutView="100" workbookViewId="0">
      <selection activeCell="A8" sqref="A8:N16"/>
    </sheetView>
  </sheetViews>
  <sheetFormatPr defaultRowHeight="13.5"/>
  <cols>
    <col min="1" max="3" width="4.625" style="875" customWidth="1"/>
    <col min="4" max="4" width="1.625" style="875" customWidth="1"/>
    <col min="5" max="5" width="9" style="875"/>
    <col min="6" max="8" width="9.625" style="875" bestFit="1" customWidth="1"/>
    <col min="9" max="10" width="9" style="875"/>
    <col min="11" max="11" width="12" style="875" bestFit="1" customWidth="1"/>
    <col min="12" max="12" width="9.625" style="875" bestFit="1" customWidth="1"/>
    <col min="13" max="13" width="9" style="875"/>
    <col min="14" max="14" width="9.625" style="875" bestFit="1" customWidth="1"/>
    <col min="15" max="18" width="5.5" style="875" customWidth="1"/>
    <col min="19" max="16384" width="9" style="875"/>
  </cols>
  <sheetData>
    <row r="1" spans="1:19" ht="27" customHeight="1">
      <c r="A1" s="1424" t="s">
        <v>2265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</row>
    <row r="2" spans="1:19" ht="20.100000000000001" customHeight="1" thickBot="1">
      <c r="A2" s="867"/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</row>
    <row r="3" spans="1:19" ht="20.100000000000001" customHeight="1">
      <c r="A3" s="1654" t="s">
        <v>2</v>
      </c>
      <c r="B3" s="1654"/>
      <c r="C3" s="1654"/>
      <c r="D3" s="1655"/>
      <c r="E3" s="1426" t="s">
        <v>1877</v>
      </c>
      <c r="F3" s="1426"/>
      <c r="G3" s="1426" t="s">
        <v>2264</v>
      </c>
      <c r="H3" s="1426"/>
      <c r="I3" s="1426" t="s">
        <v>2263</v>
      </c>
      <c r="J3" s="1426"/>
      <c r="K3" s="1426" t="s">
        <v>2262</v>
      </c>
      <c r="L3" s="1426"/>
      <c r="M3" s="1426" t="s">
        <v>2261</v>
      </c>
      <c r="N3" s="1445"/>
    </row>
    <row r="4" spans="1:19" ht="20.100000000000001" customHeight="1">
      <c r="A4" s="1656"/>
      <c r="B4" s="1656"/>
      <c r="C4" s="1656"/>
      <c r="D4" s="1657"/>
      <c r="E4" s="878" t="s">
        <v>2259</v>
      </c>
      <c r="F4" s="878" t="s">
        <v>2260</v>
      </c>
      <c r="G4" s="878" t="s">
        <v>2259</v>
      </c>
      <c r="H4" s="878" t="s">
        <v>2258</v>
      </c>
      <c r="I4" s="878" t="s">
        <v>2259</v>
      </c>
      <c r="J4" s="878" t="s">
        <v>2258</v>
      </c>
      <c r="K4" s="878" t="s">
        <v>2259</v>
      </c>
      <c r="L4" s="878" t="s">
        <v>2258</v>
      </c>
      <c r="M4" s="878" t="s">
        <v>2259</v>
      </c>
      <c r="N4" s="902" t="s">
        <v>2258</v>
      </c>
    </row>
    <row r="5" spans="1:19" ht="20.100000000000001" customHeight="1">
      <c r="A5" s="816"/>
      <c r="B5" s="816"/>
      <c r="C5" s="816"/>
      <c r="D5" s="816"/>
      <c r="E5" s="784" t="s">
        <v>1329</v>
      </c>
      <c r="F5" s="783" t="s">
        <v>1328</v>
      </c>
      <c r="G5" s="783" t="s">
        <v>1329</v>
      </c>
      <c r="H5" s="783" t="s">
        <v>1328</v>
      </c>
      <c r="I5" s="783" t="s">
        <v>1329</v>
      </c>
      <c r="J5" s="783" t="s">
        <v>1328</v>
      </c>
      <c r="K5" s="783" t="s">
        <v>1329</v>
      </c>
      <c r="L5" s="783" t="s">
        <v>1328</v>
      </c>
      <c r="M5" s="783" t="s">
        <v>1329</v>
      </c>
      <c r="N5" s="783" t="s">
        <v>1328</v>
      </c>
    </row>
    <row r="6" spans="1:19" ht="20.100000000000001" customHeight="1">
      <c r="A6" s="1423" t="s">
        <v>11</v>
      </c>
      <c r="B6" s="1423"/>
      <c r="C6" s="1423"/>
      <c r="D6" s="1427"/>
      <c r="E6" s="780">
        <v>1065</v>
      </c>
      <c r="F6" s="777">
        <v>27512</v>
      </c>
      <c r="G6" s="777">
        <v>590</v>
      </c>
      <c r="H6" s="777">
        <v>13664</v>
      </c>
      <c r="I6" s="777">
        <v>123</v>
      </c>
      <c r="J6" s="777">
        <v>3040</v>
      </c>
      <c r="K6" s="777">
        <v>222</v>
      </c>
      <c r="L6" s="777">
        <v>4134</v>
      </c>
      <c r="M6" s="777">
        <v>130</v>
      </c>
      <c r="N6" s="777">
        <v>6674</v>
      </c>
    </row>
    <row r="7" spans="1:19" s="323" customFormat="1" ht="20.100000000000001" customHeight="1">
      <c r="A7" s="1428" t="s">
        <v>12</v>
      </c>
      <c r="B7" s="1428"/>
      <c r="C7" s="1428"/>
      <c r="D7" s="1429"/>
      <c r="E7" s="780">
        <v>830</v>
      </c>
      <c r="F7" s="777">
        <v>20266</v>
      </c>
      <c r="G7" s="777">
        <v>610</v>
      </c>
      <c r="H7" s="777">
        <v>12412</v>
      </c>
      <c r="I7" s="777">
        <v>61</v>
      </c>
      <c r="J7" s="777">
        <v>1227</v>
      </c>
      <c r="K7" s="777">
        <v>84</v>
      </c>
      <c r="L7" s="777">
        <v>1513</v>
      </c>
      <c r="M7" s="777">
        <v>75</v>
      </c>
      <c r="N7" s="777">
        <v>5114</v>
      </c>
      <c r="O7" s="529"/>
    </row>
    <row r="8" spans="1:19" s="323" customFormat="1" ht="20.100000000000001" customHeight="1">
      <c r="A8" s="1428" t="s">
        <v>13</v>
      </c>
      <c r="B8" s="1428"/>
      <c r="C8" s="1428"/>
      <c r="D8" s="1429"/>
      <c r="E8" s="780">
        <v>745</v>
      </c>
      <c r="F8" s="777">
        <v>21154</v>
      </c>
      <c r="G8" s="777">
        <v>440</v>
      </c>
      <c r="H8" s="777">
        <v>8022</v>
      </c>
      <c r="I8" s="777">
        <v>34</v>
      </c>
      <c r="J8" s="777">
        <v>486</v>
      </c>
      <c r="K8" s="777">
        <v>51</v>
      </c>
      <c r="L8" s="777">
        <v>1308</v>
      </c>
      <c r="M8" s="777">
        <v>220</v>
      </c>
      <c r="N8" s="777">
        <v>11338</v>
      </c>
      <c r="O8" s="529"/>
    </row>
    <row r="9" spans="1:19" s="323" customFormat="1" ht="20.100000000000001" customHeight="1">
      <c r="A9" s="1428" t="s">
        <v>14</v>
      </c>
      <c r="B9" s="1428"/>
      <c r="C9" s="1428"/>
      <c r="D9" s="1429"/>
      <c r="E9" s="780">
        <v>1000</v>
      </c>
      <c r="F9" s="777">
        <v>24604</v>
      </c>
      <c r="G9" s="777">
        <v>574</v>
      </c>
      <c r="H9" s="777">
        <v>10439</v>
      </c>
      <c r="I9" s="777">
        <v>106</v>
      </c>
      <c r="J9" s="777">
        <v>2305</v>
      </c>
      <c r="K9" s="777">
        <v>128</v>
      </c>
      <c r="L9" s="777">
        <v>2603</v>
      </c>
      <c r="M9" s="777">
        <v>192</v>
      </c>
      <c r="N9" s="777">
        <v>9257</v>
      </c>
      <c r="O9" s="529"/>
    </row>
    <row r="10" spans="1:19" s="1288" customFormat="1" ht="20.100000000000001" customHeight="1">
      <c r="A10" s="1436" t="s">
        <v>15</v>
      </c>
      <c r="B10" s="1436"/>
      <c r="C10" s="1436"/>
      <c r="D10" s="1437"/>
      <c r="E10" s="1290">
        <v>1056</v>
      </c>
      <c r="F10" s="935">
        <v>24310</v>
      </c>
      <c r="G10" s="935">
        <v>645</v>
      </c>
      <c r="H10" s="935">
        <v>12318</v>
      </c>
      <c r="I10" s="935">
        <v>121</v>
      </c>
      <c r="J10" s="935">
        <v>3201</v>
      </c>
      <c r="K10" s="935">
        <v>132</v>
      </c>
      <c r="L10" s="935">
        <v>2208</v>
      </c>
      <c r="M10" s="935">
        <v>158</v>
      </c>
      <c r="N10" s="935">
        <v>6583</v>
      </c>
      <c r="O10" s="1289"/>
    </row>
    <row r="11" spans="1:19" ht="20.100000000000001" customHeight="1">
      <c r="E11" s="780"/>
      <c r="F11" s="777"/>
      <c r="G11" s="777"/>
      <c r="H11" s="777"/>
      <c r="I11" s="777"/>
      <c r="J11" s="777"/>
      <c r="K11" s="777"/>
      <c r="L11" s="777"/>
      <c r="M11" s="777"/>
      <c r="N11" s="777"/>
      <c r="O11" s="529"/>
    </row>
    <row r="12" spans="1:19" ht="20.100000000000001" customHeight="1">
      <c r="A12" s="1652" t="s">
        <v>1715</v>
      </c>
      <c r="B12" s="1652"/>
      <c r="C12" s="1652"/>
      <c r="D12" s="1229"/>
      <c r="E12" s="780">
        <v>671</v>
      </c>
      <c r="F12" s="777">
        <v>19275</v>
      </c>
      <c r="G12" s="777">
        <v>593</v>
      </c>
      <c r="H12" s="777">
        <v>11835</v>
      </c>
      <c r="I12" s="777">
        <v>36</v>
      </c>
      <c r="J12" s="777">
        <v>2217</v>
      </c>
      <c r="K12" s="777">
        <v>16</v>
      </c>
      <c r="L12" s="777">
        <v>719</v>
      </c>
      <c r="M12" s="777">
        <v>26</v>
      </c>
      <c r="N12" s="777">
        <v>4504</v>
      </c>
      <c r="O12" s="529"/>
    </row>
    <row r="13" spans="1:19" ht="20.100000000000001" customHeight="1">
      <c r="A13" s="1652" t="s">
        <v>2257</v>
      </c>
      <c r="B13" s="1652"/>
      <c r="C13" s="1652"/>
      <c r="D13" s="1229"/>
      <c r="E13" s="780">
        <v>192</v>
      </c>
      <c r="F13" s="777">
        <v>3415</v>
      </c>
      <c r="G13" s="777">
        <v>49</v>
      </c>
      <c r="H13" s="777">
        <v>460</v>
      </c>
      <c r="I13" s="777">
        <v>15</v>
      </c>
      <c r="J13" s="777">
        <v>172</v>
      </c>
      <c r="K13" s="777">
        <v>65</v>
      </c>
      <c r="L13" s="777">
        <v>1019</v>
      </c>
      <c r="M13" s="777">
        <v>63</v>
      </c>
      <c r="N13" s="777">
        <v>1764</v>
      </c>
      <c r="O13" s="529"/>
    </row>
    <row r="14" spans="1:19" ht="20.100000000000001" customHeight="1">
      <c r="A14" s="1651" t="s">
        <v>2256</v>
      </c>
      <c r="B14" s="1651"/>
      <c r="C14" s="1651"/>
      <c r="D14" s="1287"/>
      <c r="E14" s="780">
        <v>110</v>
      </c>
      <c r="F14" s="777">
        <v>1295</v>
      </c>
      <c r="G14" s="777">
        <v>2</v>
      </c>
      <c r="H14" s="777">
        <v>18</v>
      </c>
      <c r="I14" s="777">
        <v>56</v>
      </c>
      <c r="J14" s="777">
        <v>780</v>
      </c>
      <c r="K14" s="777">
        <v>32</v>
      </c>
      <c r="L14" s="777">
        <v>376</v>
      </c>
      <c r="M14" s="777">
        <v>20</v>
      </c>
      <c r="N14" s="777">
        <v>121</v>
      </c>
      <c r="O14" s="529"/>
      <c r="S14" s="778"/>
    </row>
    <row r="15" spans="1:19" ht="32.25" customHeight="1">
      <c r="A15" s="1653" t="s">
        <v>2255</v>
      </c>
      <c r="B15" s="1651"/>
      <c r="C15" s="1651"/>
      <c r="D15" s="1287"/>
      <c r="E15" s="780">
        <v>83</v>
      </c>
      <c r="F15" s="777">
        <v>325</v>
      </c>
      <c r="G15" s="777">
        <v>1</v>
      </c>
      <c r="H15" s="777">
        <v>5</v>
      </c>
      <c r="I15" s="777">
        <v>14</v>
      </c>
      <c r="J15" s="777">
        <v>32</v>
      </c>
      <c r="K15" s="777">
        <v>19</v>
      </c>
      <c r="L15" s="777">
        <v>94</v>
      </c>
      <c r="M15" s="777">
        <v>49</v>
      </c>
      <c r="N15" s="777">
        <v>194</v>
      </c>
      <c r="O15" s="529"/>
    </row>
    <row r="16" spans="1:19" ht="20.100000000000001" customHeight="1" thickBot="1">
      <c r="A16" s="1650" t="s">
        <v>2254</v>
      </c>
      <c r="B16" s="1650"/>
      <c r="C16" s="1650"/>
      <c r="D16" s="1231"/>
      <c r="E16" s="933">
        <v>0</v>
      </c>
      <c r="F16" s="932">
        <v>0</v>
      </c>
      <c r="G16" s="932">
        <v>0</v>
      </c>
      <c r="H16" s="932">
        <v>0</v>
      </c>
      <c r="I16" s="932">
        <v>0</v>
      </c>
      <c r="J16" s="932">
        <v>0</v>
      </c>
      <c r="K16" s="932">
        <v>0</v>
      </c>
      <c r="L16" s="932">
        <v>0</v>
      </c>
      <c r="M16" s="932">
        <v>0</v>
      </c>
      <c r="N16" s="932">
        <v>0</v>
      </c>
    </row>
    <row r="17" spans="1:14" ht="9.9499999999999993" customHeight="1">
      <c r="E17" s="529"/>
      <c r="F17" s="529"/>
      <c r="G17" s="529"/>
      <c r="H17" s="529"/>
      <c r="I17" s="529"/>
      <c r="J17" s="529"/>
      <c r="K17" s="529"/>
      <c r="L17" s="529"/>
      <c r="M17" s="529"/>
      <c r="N17" s="529"/>
    </row>
    <row r="18" spans="1:14" ht="20.100000000000001" customHeight="1">
      <c r="A18" s="875" t="s">
        <v>2253</v>
      </c>
      <c r="E18" s="529"/>
      <c r="F18" s="529"/>
      <c r="G18" s="529"/>
      <c r="H18" s="529"/>
      <c r="I18" s="529"/>
      <c r="J18" s="529"/>
      <c r="K18" s="529"/>
      <c r="L18" s="529"/>
      <c r="M18" s="529"/>
      <c r="N18" s="529"/>
    </row>
    <row r="19" spans="1:14" ht="20.100000000000001" customHeight="1">
      <c r="A19" s="875" t="s">
        <v>2252</v>
      </c>
      <c r="F19" s="866"/>
    </row>
  </sheetData>
  <mergeCells count="17">
    <mergeCell ref="A6:D6"/>
    <mergeCell ref="A1:N1"/>
    <mergeCell ref="E3:F3"/>
    <mergeCell ref="G3:H3"/>
    <mergeCell ref="I3:J3"/>
    <mergeCell ref="M3:N3"/>
    <mergeCell ref="K3:L3"/>
    <mergeCell ref="A3:D4"/>
    <mergeCell ref="A7:D7"/>
    <mergeCell ref="A8:D8"/>
    <mergeCell ref="A16:C16"/>
    <mergeCell ref="A14:C14"/>
    <mergeCell ref="A12:C12"/>
    <mergeCell ref="A13:C13"/>
    <mergeCell ref="A15:C15"/>
    <mergeCell ref="A9:D9"/>
    <mergeCell ref="A10:D1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Normal="100" zoomScaleSheetLayoutView="100" workbookViewId="0">
      <selection activeCell="D8" sqref="D8:D17"/>
    </sheetView>
  </sheetViews>
  <sheetFormatPr defaultRowHeight="13.5"/>
  <cols>
    <col min="1" max="1" width="6.625" style="875" customWidth="1"/>
    <col min="2" max="2" width="4.5" style="875" bestFit="1" customWidth="1"/>
    <col min="3" max="3" width="6.625" style="875" customWidth="1"/>
    <col min="4" max="4" width="11.125" style="875" customWidth="1"/>
    <col min="5" max="7" width="5" style="875" customWidth="1"/>
    <col min="8" max="16384" width="9" style="875"/>
  </cols>
  <sheetData>
    <row r="1" spans="1:5" ht="27" customHeight="1">
      <c r="A1" s="1424" t="s">
        <v>2268</v>
      </c>
      <c r="B1" s="1424"/>
      <c r="C1" s="1424"/>
      <c r="D1" s="1424"/>
    </row>
    <row r="2" spans="1:5" ht="20.100000000000001" customHeight="1" thickBot="1">
      <c r="A2" s="1435" t="s">
        <v>1296</v>
      </c>
      <c r="B2" s="1435"/>
      <c r="C2" s="1435"/>
      <c r="D2" s="867"/>
    </row>
    <row r="3" spans="1:5" ht="20.100000000000001" customHeight="1">
      <c r="A3" s="1555" t="s">
        <v>2</v>
      </c>
      <c r="B3" s="1555"/>
      <c r="C3" s="1425"/>
      <c r="D3" s="366" t="s">
        <v>2267</v>
      </c>
    </row>
    <row r="4" spans="1:5" ht="20.100000000000001" customHeight="1">
      <c r="A4" s="1423" t="s">
        <v>11</v>
      </c>
      <c r="B4" s="1423"/>
      <c r="C4" s="1427"/>
      <c r="D4" s="780">
        <v>465</v>
      </c>
    </row>
    <row r="5" spans="1:5" ht="20.100000000000001" customHeight="1">
      <c r="A5" s="1428" t="s">
        <v>12</v>
      </c>
      <c r="B5" s="1428"/>
      <c r="C5" s="1429"/>
      <c r="D5" s="780">
        <v>145</v>
      </c>
    </row>
    <row r="6" spans="1:5" s="323" customFormat="1" ht="20.100000000000001" customHeight="1">
      <c r="A6" s="1428" t="s">
        <v>13</v>
      </c>
      <c r="B6" s="1428"/>
      <c r="C6" s="1429"/>
      <c r="D6" s="780">
        <v>286</v>
      </c>
    </row>
    <row r="7" spans="1:5" s="323" customFormat="1" ht="20.100000000000001" customHeight="1">
      <c r="A7" s="1428" t="s">
        <v>14</v>
      </c>
      <c r="B7" s="1428"/>
      <c r="C7" s="1429"/>
      <c r="D7" s="780">
        <v>305</v>
      </c>
    </row>
    <row r="8" spans="1:5" s="323" customFormat="1" ht="20.100000000000001" customHeight="1">
      <c r="A8" s="1436" t="s">
        <v>15</v>
      </c>
      <c r="B8" s="1436"/>
      <c r="C8" s="1437"/>
      <c r="D8" s="496">
        <v>387</v>
      </c>
    </row>
    <row r="9" spans="1:5" ht="15" customHeight="1">
      <c r="D9" s="1292"/>
    </row>
    <row r="10" spans="1:5" ht="20.100000000000001" customHeight="1">
      <c r="A10" s="1434" t="s">
        <v>16</v>
      </c>
      <c r="B10" s="1434"/>
      <c r="C10" s="14" t="s">
        <v>1294</v>
      </c>
      <c r="D10" s="1292">
        <v>12</v>
      </c>
    </row>
    <row r="11" spans="1:5" ht="20.100000000000001" customHeight="1">
      <c r="C11" s="14" t="s">
        <v>15</v>
      </c>
      <c r="D11" s="1292">
        <v>110</v>
      </c>
    </row>
    <row r="12" spans="1:5" ht="20.100000000000001" customHeight="1">
      <c r="C12" s="14" t="s">
        <v>18</v>
      </c>
      <c r="D12" s="1292">
        <v>28</v>
      </c>
      <c r="E12" s="1141"/>
    </row>
    <row r="13" spans="1:5" ht="20.100000000000001" customHeight="1">
      <c r="C13" s="14" t="s">
        <v>19</v>
      </c>
      <c r="D13" s="1292">
        <v>15</v>
      </c>
    </row>
    <row r="14" spans="1:5" ht="20.100000000000001" customHeight="1">
      <c r="C14" s="14" t="s">
        <v>20</v>
      </c>
      <c r="D14" s="1292">
        <v>29</v>
      </c>
    </row>
    <row r="15" spans="1:5" ht="20.100000000000001" customHeight="1">
      <c r="C15" s="14" t="s">
        <v>21</v>
      </c>
      <c r="D15" s="1292">
        <v>106</v>
      </c>
    </row>
    <row r="16" spans="1:5" ht="20.100000000000001" customHeight="1">
      <c r="C16" s="14">
        <v>10</v>
      </c>
      <c r="D16" s="1292">
        <v>58</v>
      </c>
    </row>
    <row r="17" spans="1:4" ht="20.100000000000001" customHeight="1" thickBot="1">
      <c r="A17" s="925"/>
      <c r="B17" s="925"/>
      <c r="C17" s="988" t="s">
        <v>1883</v>
      </c>
      <c r="D17" s="483">
        <v>29</v>
      </c>
    </row>
    <row r="18" spans="1:4" ht="9.9499999999999993" customHeight="1">
      <c r="A18" s="1291"/>
      <c r="B18" s="866"/>
      <c r="C18" s="866"/>
      <c r="D18" s="327"/>
    </row>
    <row r="19" spans="1:4" ht="20.100000000000001" customHeight="1">
      <c r="A19" s="1438" t="s">
        <v>2266</v>
      </c>
      <c r="B19" s="1438"/>
      <c r="C19" s="1438"/>
      <c r="D19" s="1438"/>
    </row>
  </sheetData>
  <mergeCells count="10">
    <mergeCell ref="A19:D19"/>
    <mergeCell ref="A10:B10"/>
    <mergeCell ref="A1:D1"/>
    <mergeCell ref="A2:C2"/>
    <mergeCell ref="A3:C3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fitToWidth="0" fitToHeight="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zoomScaleNormal="100" zoomScaleSheetLayoutView="100" workbookViewId="0">
      <selection sqref="A1:XFD1048576"/>
    </sheetView>
  </sheetViews>
  <sheetFormatPr defaultRowHeight="13.5"/>
  <cols>
    <col min="1" max="3" width="4.625" style="46" customWidth="1"/>
    <col min="4" max="4" width="1.625" style="46" customWidth="1"/>
    <col min="5" max="12" width="9.625" style="46" customWidth="1"/>
    <col min="13" max="16" width="4.75" style="46" customWidth="1"/>
    <col min="17" max="16384" width="9" style="46"/>
  </cols>
  <sheetData>
    <row r="1" spans="1:12" ht="27" customHeight="1">
      <c r="A1" s="1661" t="s">
        <v>2275</v>
      </c>
      <c r="B1" s="1661"/>
      <c r="C1" s="1661"/>
      <c r="D1" s="1661"/>
      <c r="E1" s="1661"/>
      <c r="F1" s="1661"/>
      <c r="G1" s="1661"/>
      <c r="H1" s="1661"/>
      <c r="I1" s="1661"/>
      <c r="J1" s="1661"/>
      <c r="K1" s="1661"/>
      <c r="L1" s="1661"/>
    </row>
    <row r="2" spans="1:12" ht="20.100000000000001" customHeight="1" thickBot="1">
      <c r="A2" s="1013"/>
      <c r="B2" s="1013"/>
      <c r="C2" s="1013"/>
      <c r="D2" s="1013"/>
      <c r="E2" s="1013"/>
      <c r="F2" s="1013"/>
      <c r="G2" s="1013"/>
      <c r="H2" s="1013"/>
      <c r="I2" s="1013"/>
      <c r="J2" s="1013"/>
      <c r="K2" s="1013"/>
      <c r="L2" s="1013"/>
    </row>
    <row r="3" spans="1:12" ht="20.100000000000001" customHeight="1">
      <c r="A3" s="1666" t="s">
        <v>2</v>
      </c>
      <c r="B3" s="1666"/>
      <c r="C3" s="1666"/>
      <c r="D3" s="1667"/>
      <c r="E3" s="1664" t="s">
        <v>68</v>
      </c>
      <c r="F3" s="1664"/>
      <c r="G3" s="1664" t="s">
        <v>2274</v>
      </c>
      <c r="H3" s="1664"/>
      <c r="I3" s="1664" t="s">
        <v>2273</v>
      </c>
      <c r="J3" s="1664"/>
      <c r="K3" s="1664" t="s">
        <v>1564</v>
      </c>
      <c r="L3" s="1665"/>
    </row>
    <row r="4" spans="1:12" ht="20.100000000000001" customHeight="1">
      <c r="A4" s="1668"/>
      <c r="B4" s="1668"/>
      <c r="C4" s="1668"/>
      <c r="D4" s="1669"/>
      <c r="E4" s="1300" t="s">
        <v>2272</v>
      </c>
      <c r="F4" s="1300" t="s">
        <v>2260</v>
      </c>
      <c r="G4" s="1300" t="s">
        <v>2272</v>
      </c>
      <c r="H4" s="1300" t="s">
        <v>2260</v>
      </c>
      <c r="I4" s="1300" t="s">
        <v>2272</v>
      </c>
      <c r="J4" s="1300" t="s">
        <v>2260</v>
      </c>
      <c r="K4" s="1300" t="s">
        <v>2272</v>
      </c>
      <c r="L4" s="1299" t="s">
        <v>2260</v>
      </c>
    </row>
    <row r="5" spans="1:12" ht="20.100000000000001" customHeight="1">
      <c r="A5" s="1298"/>
      <c r="B5" s="1298"/>
      <c r="C5" s="1298"/>
      <c r="D5" s="1297"/>
      <c r="E5" s="1006" t="s">
        <v>1329</v>
      </c>
      <c r="F5" s="1006" t="s">
        <v>1328</v>
      </c>
      <c r="G5" s="1006" t="s">
        <v>1329</v>
      </c>
      <c r="H5" s="1006" t="s">
        <v>1328</v>
      </c>
      <c r="I5" s="1006" t="s">
        <v>1329</v>
      </c>
      <c r="J5" s="1006" t="s">
        <v>1328</v>
      </c>
      <c r="K5" s="1006" t="s">
        <v>1329</v>
      </c>
      <c r="L5" s="1006" t="s">
        <v>1328</v>
      </c>
    </row>
    <row r="6" spans="1:12" ht="20.100000000000001" customHeight="1">
      <c r="A6" s="1658" t="s">
        <v>11</v>
      </c>
      <c r="B6" s="1658"/>
      <c r="C6" s="1658"/>
      <c r="D6" s="1296"/>
      <c r="E6" s="778">
        <v>552</v>
      </c>
      <c r="F6" s="778">
        <v>5108</v>
      </c>
      <c r="G6" s="778">
        <v>509</v>
      </c>
      <c r="H6" s="778">
        <v>2935</v>
      </c>
      <c r="I6" s="778">
        <v>27</v>
      </c>
      <c r="J6" s="778">
        <v>321</v>
      </c>
      <c r="K6" s="778">
        <v>16</v>
      </c>
      <c r="L6" s="778">
        <v>1852</v>
      </c>
    </row>
    <row r="7" spans="1:12" s="543" customFormat="1" ht="20.100000000000001" customHeight="1">
      <c r="A7" s="1551" t="s">
        <v>12</v>
      </c>
      <c r="B7" s="1551"/>
      <c r="C7" s="1551"/>
      <c r="D7" s="1009"/>
      <c r="E7" s="778">
        <v>228</v>
      </c>
      <c r="F7" s="778">
        <v>2651</v>
      </c>
      <c r="G7" s="778">
        <v>214</v>
      </c>
      <c r="H7" s="778">
        <v>1699</v>
      </c>
      <c r="I7" s="778">
        <v>4</v>
      </c>
      <c r="J7" s="778">
        <v>135</v>
      </c>
      <c r="K7" s="778">
        <v>10</v>
      </c>
      <c r="L7" s="778">
        <v>817</v>
      </c>
    </row>
    <row r="8" spans="1:12" s="543" customFormat="1" ht="20.100000000000001" customHeight="1">
      <c r="A8" s="1551" t="s">
        <v>13</v>
      </c>
      <c r="B8" s="1551"/>
      <c r="C8" s="1551"/>
      <c r="D8" s="1009"/>
      <c r="E8" s="778">
        <v>214</v>
      </c>
      <c r="F8" s="778">
        <v>4935</v>
      </c>
      <c r="G8" s="778">
        <v>188</v>
      </c>
      <c r="H8" s="778">
        <v>1347</v>
      </c>
      <c r="I8" s="778">
        <v>2</v>
      </c>
      <c r="J8" s="778">
        <v>150</v>
      </c>
      <c r="K8" s="778">
        <v>24</v>
      </c>
      <c r="L8" s="778">
        <v>3438</v>
      </c>
    </row>
    <row r="9" spans="1:12" s="543" customFormat="1" ht="20.100000000000001" customHeight="1">
      <c r="A9" s="1551" t="s">
        <v>14</v>
      </c>
      <c r="B9" s="1551"/>
      <c r="C9" s="1551"/>
      <c r="D9" s="1009"/>
      <c r="E9" s="778">
        <v>324</v>
      </c>
      <c r="F9" s="778">
        <v>5048</v>
      </c>
      <c r="G9" s="778">
        <v>284</v>
      </c>
      <c r="H9" s="778">
        <v>1809</v>
      </c>
      <c r="I9" s="778">
        <v>1</v>
      </c>
      <c r="J9" s="778">
        <v>60</v>
      </c>
      <c r="K9" s="778">
        <v>39</v>
      </c>
      <c r="L9" s="778">
        <v>3179</v>
      </c>
    </row>
    <row r="10" spans="1:12" ht="20.100000000000001" customHeight="1">
      <c r="A10" s="1659" t="s">
        <v>15</v>
      </c>
      <c r="B10" s="1659"/>
      <c r="C10" s="1659"/>
      <c r="D10" s="1296"/>
      <c r="E10" s="1312">
        <v>282</v>
      </c>
      <c r="F10" s="1312">
        <v>3759</v>
      </c>
      <c r="G10" s="1312">
        <v>241</v>
      </c>
      <c r="H10" s="1312">
        <v>1797</v>
      </c>
      <c r="I10" s="1312">
        <v>1</v>
      </c>
      <c r="J10" s="1312">
        <v>80</v>
      </c>
      <c r="K10" s="1312">
        <v>40</v>
      </c>
      <c r="L10" s="1312">
        <v>1882</v>
      </c>
    </row>
    <row r="11" spans="1:12" ht="20.100000000000001" customHeight="1">
      <c r="D11" s="1295"/>
      <c r="E11" s="778"/>
      <c r="F11" s="778"/>
      <c r="G11" s="778"/>
      <c r="H11" s="778"/>
      <c r="I11" s="778"/>
      <c r="J11" s="778"/>
      <c r="K11" s="778"/>
      <c r="L11" s="778"/>
    </row>
    <row r="12" spans="1:12" ht="20.100000000000001" customHeight="1">
      <c r="A12" s="1662" t="s">
        <v>2271</v>
      </c>
      <c r="B12" s="1662"/>
      <c r="C12" s="1662"/>
      <c r="D12" s="1294"/>
      <c r="E12" s="778">
        <v>280</v>
      </c>
      <c r="F12" s="778">
        <v>3748</v>
      </c>
      <c r="G12" s="778">
        <v>241</v>
      </c>
      <c r="H12" s="778">
        <v>1797</v>
      </c>
      <c r="I12" s="778">
        <v>1</v>
      </c>
      <c r="J12" s="778">
        <v>80</v>
      </c>
      <c r="K12" s="778">
        <v>38</v>
      </c>
      <c r="L12" s="778">
        <v>1871</v>
      </c>
    </row>
    <row r="13" spans="1:12" ht="20.100000000000001" customHeight="1">
      <c r="A13" s="1662" t="s">
        <v>2270</v>
      </c>
      <c r="B13" s="1662"/>
      <c r="C13" s="1662"/>
      <c r="D13" s="1294"/>
      <c r="E13" s="778">
        <v>0</v>
      </c>
      <c r="F13" s="778">
        <v>0</v>
      </c>
      <c r="G13" s="778">
        <v>0</v>
      </c>
      <c r="H13" s="778">
        <v>0</v>
      </c>
      <c r="I13" s="778">
        <v>0</v>
      </c>
      <c r="J13" s="778">
        <v>0</v>
      </c>
      <c r="K13" s="778">
        <v>0</v>
      </c>
      <c r="L13" s="778">
        <v>0</v>
      </c>
    </row>
    <row r="14" spans="1:12" ht="20.100000000000001" customHeight="1">
      <c r="A14" s="1663" t="s">
        <v>2269</v>
      </c>
      <c r="B14" s="1663"/>
      <c r="C14" s="1663"/>
      <c r="D14" s="1294"/>
      <c r="E14" s="778">
        <v>0</v>
      </c>
      <c r="F14" s="778">
        <v>0</v>
      </c>
      <c r="G14" s="778">
        <v>0</v>
      </c>
      <c r="H14" s="778">
        <v>0</v>
      </c>
      <c r="I14" s="778">
        <v>0</v>
      </c>
      <c r="J14" s="778">
        <v>0</v>
      </c>
      <c r="K14" s="778">
        <v>0</v>
      </c>
      <c r="L14" s="778">
        <v>0</v>
      </c>
    </row>
    <row r="15" spans="1:12" ht="20.100000000000001" customHeight="1" thickBot="1">
      <c r="A15" s="1660" t="s">
        <v>5</v>
      </c>
      <c r="B15" s="1660"/>
      <c r="C15" s="1660"/>
      <c r="D15" s="1293"/>
      <c r="E15" s="933">
        <v>2</v>
      </c>
      <c r="F15" s="932">
        <v>11</v>
      </c>
      <c r="G15" s="932">
        <v>0</v>
      </c>
      <c r="H15" s="932">
        <v>0</v>
      </c>
      <c r="I15" s="932">
        <v>0</v>
      </c>
      <c r="J15" s="932">
        <v>0</v>
      </c>
      <c r="K15" s="932">
        <v>2</v>
      </c>
      <c r="L15" s="932">
        <v>11</v>
      </c>
    </row>
    <row r="16" spans="1:12" ht="9.9499999999999993" customHeight="1"/>
    <row r="17" spans="1:1" ht="20.100000000000001" customHeight="1">
      <c r="A17" s="645" t="s">
        <v>1682</v>
      </c>
    </row>
    <row r="18" spans="1:1" ht="20.100000000000001" customHeight="1">
      <c r="A18" s="176" t="s">
        <v>1879</v>
      </c>
    </row>
  </sheetData>
  <mergeCells count="15">
    <mergeCell ref="A15:C15"/>
    <mergeCell ref="A1:L1"/>
    <mergeCell ref="A12:C12"/>
    <mergeCell ref="A13:C13"/>
    <mergeCell ref="A14:C14"/>
    <mergeCell ref="E3:F3"/>
    <mergeCell ref="G3:H3"/>
    <mergeCell ref="I3:J3"/>
    <mergeCell ref="K3:L3"/>
    <mergeCell ref="A3:D4"/>
    <mergeCell ref="A6:C6"/>
    <mergeCell ref="A7:C7"/>
    <mergeCell ref="A8:C8"/>
    <mergeCell ref="A9:C9"/>
    <mergeCell ref="A10:C1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fitToWidth="0" fitToHeight="0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zoomScale="60" zoomScaleNormal="100" workbookViewId="0">
      <selection sqref="A1:XFD1048576"/>
    </sheetView>
  </sheetViews>
  <sheetFormatPr defaultRowHeight="13.5"/>
  <cols>
    <col min="1" max="1" width="6.75" style="863" customWidth="1"/>
    <col min="2" max="2" width="4.625" style="863" customWidth="1"/>
    <col min="3" max="3" width="6.75" style="863" customWidth="1"/>
    <col min="4" max="21" width="10.75" style="863" customWidth="1"/>
    <col min="22" max="26" width="6" style="863" customWidth="1"/>
    <col min="27" max="27" width="10" style="863" bestFit="1" customWidth="1"/>
    <col min="28" max="28" width="9.5" style="863" bestFit="1" customWidth="1"/>
    <col min="29" max="29" width="9.625" style="863" bestFit="1" customWidth="1"/>
    <col min="30" max="31" width="9.125" style="863" bestFit="1" customWidth="1"/>
    <col min="32" max="32" width="9.375" style="863" bestFit="1" customWidth="1"/>
    <col min="33" max="33" width="10" style="863" bestFit="1" customWidth="1"/>
    <col min="34" max="37" width="9.125" style="863" bestFit="1" customWidth="1"/>
    <col min="38" max="16384" width="9" style="863"/>
  </cols>
  <sheetData>
    <row r="1" spans="1:37" ht="30" customHeight="1">
      <c r="A1" s="1349" t="s">
        <v>2292</v>
      </c>
      <c r="B1" s="1349"/>
      <c r="C1" s="1349"/>
      <c r="D1" s="1349"/>
      <c r="E1" s="1349"/>
      <c r="F1" s="1349"/>
      <c r="G1" s="1349"/>
      <c r="H1" s="1349"/>
      <c r="I1" s="1349"/>
      <c r="J1" s="1349"/>
      <c r="K1" s="1349"/>
      <c r="L1" s="1349"/>
      <c r="M1" s="1349"/>
      <c r="N1" s="1349"/>
      <c r="O1" s="1349"/>
      <c r="P1" s="1349"/>
      <c r="Q1" s="1349"/>
      <c r="R1" s="1349"/>
      <c r="S1" s="1349"/>
      <c r="T1" s="1349"/>
      <c r="U1" s="1349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20.100000000000001" customHeight="1" thickBot="1">
      <c r="A2" s="1306"/>
      <c r="B2" s="1306"/>
      <c r="C2" s="1306"/>
      <c r="D2" s="1306"/>
      <c r="E2" s="1306"/>
      <c r="F2" s="1306"/>
      <c r="G2" s="1306"/>
      <c r="H2" s="1306"/>
      <c r="I2" s="1306"/>
      <c r="J2" s="1306"/>
      <c r="K2" s="1306"/>
      <c r="L2" s="1306"/>
      <c r="M2" s="1306"/>
      <c r="N2" s="1306"/>
      <c r="O2" s="1306"/>
      <c r="P2" s="1306"/>
      <c r="Q2" s="1306"/>
      <c r="R2" s="1306"/>
      <c r="S2" s="1306"/>
      <c r="T2" s="1306"/>
      <c r="U2" s="1306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</row>
    <row r="3" spans="1:37" s="1305" customFormat="1" ht="20.100000000000001" customHeight="1">
      <c r="A3" s="1322" t="s">
        <v>1338</v>
      </c>
      <c r="B3" s="1320"/>
      <c r="C3" s="1320"/>
      <c r="D3" s="1341" t="s">
        <v>68</v>
      </c>
      <c r="E3" s="1341"/>
      <c r="F3" s="1341" t="s">
        <v>2114</v>
      </c>
      <c r="G3" s="1341"/>
      <c r="H3" s="1341" t="s">
        <v>2291</v>
      </c>
      <c r="I3" s="1341"/>
      <c r="J3" s="1672" t="s">
        <v>2290</v>
      </c>
      <c r="K3" s="1673"/>
      <c r="L3" s="1341" t="s">
        <v>2289</v>
      </c>
      <c r="M3" s="1341"/>
      <c r="N3" s="1341" t="s">
        <v>2288</v>
      </c>
      <c r="O3" s="1341"/>
      <c r="P3" s="1341" t="s">
        <v>2287</v>
      </c>
      <c r="Q3" s="1341"/>
      <c r="R3" s="1341" t="s">
        <v>2286</v>
      </c>
      <c r="S3" s="1341"/>
      <c r="T3" s="1341" t="s">
        <v>1658</v>
      </c>
      <c r="U3" s="1431"/>
      <c r="V3" s="377"/>
    </row>
    <row r="4" spans="1:37" s="1305" customFormat="1" ht="20.100000000000001" customHeight="1">
      <c r="A4" s="1376"/>
      <c r="B4" s="1336"/>
      <c r="C4" s="1336"/>
      <c r="D4" s="862" t="s">
        <v>2278</v>
      </c>
      <c r="E4" s="862" t="s">
        <v>2277</v>
      </c>
      <c r="F4" s="862" t="s">
        <v>2278</v>
      </c>
      <c r="G4" s="862" t="s">
        <v>2277</v>
      </c>
      <c r="H4" s="862" t="s">
        <v>2278</v>
      </c>
      <c r="I4" s="862" t="s">
        <v>2277</v>
      </c>
      <c r="J4" s="862" t="s">
        <v>2278</v>
      </c>
      <c r="K4" s="862" t="s">
        <v>2277</v>
      </c>
      <c r="L4" s="862" t="s">
        <v>2278</v>
      </c>
      <c r="M4" s="862" t="s">
        <v>2277</v>
      </c>
      <c r="N4" s="862" t="s">
        <v>2278</v>
      </c>
      <c r="O4" s="862" t="s">
        <v>2277</v>
      </c>
      <c r="P4" s="862" t="s">
        <v>2278</v>
      </c>
      <c r="Q4" s="862" t="s">
        <v>2277</v>
      </c>
      <c r="R4" s="862" t="s">
        <v>2278</v>
      </c>
      <c r="S4" s="862" t="s">
        <v>2277</v>
      </c>
      <c r="T4" s="862" t="s">
        <v>2278</v>
      </c>
      <c r="U4" s="378" t="s">
        <v>2277</v>
      </c>
      <c r="V4" s="377"/>
    </row>
    <row r="5" spans="1:37" ht="20.100000000000001" customHeight="1">
      <c r="A5" s="377"/>
      <c r="B5" s="377"/>
      <c r="C5" s="1303"/>
      <c r="D5" s="375" t="s">
        <v>1329</v>
      </c>
      <c r="E5" s="375" t="s">
        <v>1328</v>
      </c>
      <c r="F5" s="375" t="s">
        <v>1329</v>
      </c>
      <c r="G5" s="375" t="s">
        <v>2276</v>
      </c>
      <c r="H5" s="375" t="s">
        <v>1329</v>
      </c>
      <c r="I5" s="375" t="s">
        <v>2276</v>
      </c>
      <c r="J5" s="375" t="s">
        <v>1329</v>
      </c>
      <c r="K5" s="375" t="s">
        <v>2276</v>
      </c>
      <c r="L5" s="375" t="s">
        <v>1329</v>
      </c>
      <c r="M5" s="375" t="s">
        <v>2276</v>
      </c>
      <c r="N5" s="375" t="s">
        <v>1329</v>
      </c>
      <c r="O5" s="375" t="s">
        <v>2276</v>
      </c>
      <c r="P5" s="375" t="s">
        <v>1329</v>
      </c>
      <c r="Q5" s="375" t="s">
        <v>2276</v>
      </c>
      <c r="R5" s="375" t="s">
        <v>1329</v>
      </c>
      <c r="S5" s="375" t="s">
        <v>2276</v>
      </c>
      <c r="T5" s="375" t="s">
        <v>1329</v>
      </c>
      <c r="U5" s="1304" t="s">
        <v>2276</v>
      </c>
      <c r="V5" s="864"/>
    </row>
    <row r="6" spans="1:37" ht="20.100000000000001" customHeight="1">
      <c r="A6" s="1333" t="s">
        <v>1327</v>
      </c>
      <c r="B6" s="1333"/>
      <c r="C6" s="1329"/>
      <c r="D6" s="498">
        <v>1468</v>
      </c>
      <c r="E6" s="498">
        <v>73084</v>
      </c>
      <c r="F6" s="498">
        <v>67</v>
      </c>
      <c r="G6" s="498">
        <v>16049</v>
      </c>
      <c r="H6" s="498">
        <v>133</v>
      </c>
      <c r="I6" s="498">
        <v>1797</v>
      </c>
      <c r="J6" s="498">
        <v>13</v>
      </c>
      <c r="K6" s="498">
        <v>2709</v>
      </c>
      <c r="L6" s="498">
        <v>33</v>
      </c>
      <c r="M6" s="498">
        <v>5115</v>
      </c>
      <c r="N6" s="498">
        <v>30</v>
      </c>
      <c r="O6" s="498">
        <v>4085</v>
      </c>
      <c r="P6" s="498">
        <v>218</v>
      </c>
      <c r="Q6" s="498">
        <v>10555</v>
      </c>
      <c r="R6" s="498">
        <v>31</v>
      </c>
      <c r="S6" s="498">
        <v>566</v>
      </c>
      <c r="T6" s="498">
        <v>393</v>
      </c>
      <c r="U6" s="498">
        <v>13140</v>
      </c>
      <c r="V6" s="864"/>
    </row>
    <row r="7" spans="1:37" ht="20.100000000000001" customHeight="1">
      <c r="A7" s="1333">
        <v>30</v>
      </c>
      <c r="B7" s="1333"/>
      <c r="C7" s="1329"/>
      <c r="D7" s="498">
        <v>1405</v>
      </c>
      <c r="E7" s="498">
        <v>84103</v>
      </c>
      <c r="F7" s="498">
        <v>78</v>
      </c>
      <c r="G7" s="498">
        <v>19676</v>
      </c>
      <c r="H7" s="498">
        <v>105</v>
      </c>
      <c r="I7" s="498">
        <v>4156</v>
      </c>
      <c r="J7" s="498">
        <v>11</v>
      </c>
      <c r="K7" s="498">
        <v>2870</v>
      </c>
      <c r="L7" s="498">
        <v>41</v>
      </c>
      <c r="M7" s="498">
        <v>5882</v>
      </c>
      <c r="N7" s="498">
        <v>40</v>
      </c>
      <c r="O7" s="498">
        <v>5832</v>
      </c>
      <c r="P7" s="498">
        <v>238</v>
      </c>
      <c r="Q7" s="498">
        <v>12221</v>
      </c>
      <c r="R7" s="498">
        <v>23</v>
      </c>
      <c r="S7" s="498">
        <v>461</v>
      </c>
      <c r="T7" s="498">
        <v>346</v>
      </c>
      <c r="U7" s="498">
        <v>13811</v>
      </c>
      <c r="V7" s="864"/>
    </row>
    <row r="8" spans="1:37" s="24" customFormat="1" ht="20.100000000000001" customHeight="1">
      <c r="A8" s="1333" t="s">
        <v>11</v>
      </c>
      <c r="B8" s="1333"/>
      <c r="C8" s="1329"/>
      <c r="D8" s="498">
        <v>1247</v>
      </c>
      <c r="E8" s="498">
        <v>87415</v>
      </c>
      <c r="F8" s="498">
        <v>77</v>
      </c>
      <c r="G8" s="498">
        <v>15870</v>
      </c>
      <c r="H8" s="498">
        <v>73</v>
      </c>
      <c r="I8" s="498">
        <v>674</v>
      </c>
      <c r="J8" s="498">
        <v>10</v>
      </c>
      <c r="K8" s="498">
        <v>2185</v>
      </c>
      <c r="L8" s="498">
        <v>33</v>
      </c>
      <c r="M8" s="498">
        <v>6449</v>
      </c>
      <c r="N8" s="498">
        <v>29</v>
      </c>
      <c r="O8" s="498">
        <v>6272</v>
      </c>
      <c r="P8" s="498">
        <v>262</v>
      </c>
      <c r="Q8" s="498">
        <v>12524</v>
      </c>
      <c r="R8" s="498">
        <v>11</v>
      </c>
      <c r="S8" s="498">
        <v>1270</v>
      </c>
      <c r="T8" s="498">
        <v>323</v>
      </c>
      <c r="U8" s="498">
        <v>14667</v>
      </c>
      <c r="V8" s="468"/>
    </row>
    <row r="9" spans="1:37" ht="20.100000000000001" customHeight="1">
      <c r="A9" s="1315" t="s">
        <v>12</v>
      </c>
      <c r="B9" s="1315"/>
      <c r="C9" s="1316"/>
      <c r="D9" s="498">
        <v>735</v>
      </c>
      <c r="E9" s="498">
        <v>42790</v>
      </c>
      <c r="F9" s="498">
        <v>52</v>
      </c>
      <c r="G9" s="498">
        <v>7265</v>
      </c>
      <c r="H9" s="498">
        <v>31</v>
      </c>
      <c r="I9" s="498">
        <v>129</v>
      </c>
      <c r="J9" s="498">
        <v>14</v>
      </c>
      <c r="K9" s="498">
        <v>3030</v>
      </c>
      <c r="L9" s="498">
        <v>17</v>
      </c>
      <c r="M9" s="498">
        <v>2475</v>
      </c>
      <c r="N9" s="498">
        <v>16</v>
      </c>
      <c r="O9" s="498">
        <v>2425</v>
      </c>
      <c r="P9" s="498">
        <v>128</v>
      </c>
      <c r="Q9" s="498">
        <v>6299</v>
      </c>
      <c r="R9" s="498">
        <v>6</v>
      </c>
      <c r="S9" s="498">
        <v>640</v>
      </c>
      <c r="T9" s="498">
        <v>245</v>
      </c>
      <c r="U9" s="498">
        <v>8849</v>
      </c>
      <c r="V9" s="864"/>
    </row>
    <row r="10" spans="1:37" ht="20.100000000000001" customHeight="1" thickBot="1">
      <c r="A10" s="1670" t="s">
        <v>13</v>
      </c>
      <c r="B10" s="1670"/>
      <c r="C10" s="1671"/>
      <c r="D10" s="1302">
        <v>889</v>
      </c>
      <c r="E10" s="1301">
        <v>67689</v>
      </c>
      <c r="F10" s="1301">
        <v>68</v>
      </c>
      <c r="G10" s="1301">
        <v>10680</v>
      </c>
      <c r="H10" s="1301">
        <v>31</v>
      </c>
      <c r="I10" s="1301">
        <v>249</v>
      </c>
      <c r="J10" s="1301">
        <v>12</v>
      </c>
      <c r="K10" s="1301">
        <v>2725</v>
      </c>
      <c r="L10" s="1301">
        <v>29</v>
      </c>
      <c r="M10" s="1301">
        <v>4825</v>
      </c>
      <c r="N10" s="1301">
        <v>27</v>
      </c>
      <c r="O10" s="1301">
        <v>4765</v>
      </c>
      <c r="P10" s="1301">
        <v>122</v>
      </c>
      <c r="Q10" s="1301">
        <v>9022</v>
      </c>
      <c r="R10" s="1301">
        <v>16</v>
      </c>
      <c r="S10" s="1301">
        <v>1486</v>
      </c>
      <c r="T10" s="1301">
        <v>295</v>
      </c>
      <c r="U10" s="1301">
        <v>12518</v>
      </c>
      <c r="V10" s="864"/>
    </row>
    <row r="11" spans="1:37" ht="20.100000000000001" customHeight="1" thickBot="1">
      <c r="B11" s="161"/>
      <c r="C11" s="161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</row>
    <row r="12" spans="1:37" ht="20.100000000000001" customHeight="1">
      <c r="A12" s="1322" t="s">
        <v>1338</v>
      </c>
      <c r="B12" s="1320"/>
      <c r="C12" s="1320"/>
      <c r="D12" s="1341" t="s">
        <v>1614</v>
      </c>
      <c r="E12" s="1341"/>
      <c r="F12" s="1341" t="s">
        <v>2285</v>
      </c>
      <c r="G12" s="1341"/>
      <c r="H12" s="1341" t="s">
        <v>2284</v>
      </c>
      <c r="I12" s="1341"/>
      <c r="J12" s="1341" t="s">
        <v>2283</v>
      </c>
      <c r="K12" s="1341"/>
      <c r="L12" s="1341" t="s">
        <v>2282</v>
      </c>
      <c r="M12" s="1341"/>
      <c r="N12" s="1341" t="s">
        <v>2281</v>
      </c>
      <c r="O12" s="1341"/>
      <c r="P12" s="1341" t="s">
        <v>2280</v>
      </c>
      <c r="Q12" s="1341"/>
      <c r="R12" s="1341" t="s">
        <v>2279</v>
      </c>
      <c r="S12" s="1431"/>
      <c r="T12" s="864"/>
    </row>
    <row r="13" spans="1:37" ht="20.100000000000001" customHeight="1">
      <c r="A13" s="1376"/>
      <c r="B13" s="1336"/>
      <c r="C13" s="1336"/>
      <c r="D13" s="862" t="s">
        <v>2278</v>
      </c>
      <c r="E13" s="862" t="s">
        <v>2277</v>
      </c>
      <c r="F13" s="862" t="s">
        <v>2278</v>
      </c>
      <c r="G13" s="862" t="s">
        <v>2277</v>
      </c>
      <c r="H13" s="862" t="s">
        <v>2278</v>
      </c>
      <c r="I13" s="862" t="s">
        <v>2277</v>
      </c>
      <c r="J13" s="862" t="s">
        <v>2278</v>
      </c>
      <c r="K13" s="862" t="s">
        <v>2277</v>
      </c>
      <c r="L13" s="862" t="s">
        <v>2278</v>
      </c>
      <c r="M13" s="862" t="s">
        <v>2277</v>
      </c>
      <c r="N13" s="862" t="s">
        <v>2278</v>
      </c>
      <c r="O13" s="862" t="s">
        <v>2277</v>
      </c>
      <c r="P13" s="862" t="s">
        <v>2278</v>
      </c>
      <c r="Q13" s="862" t="s">
        <v>2277</v>
      </c>
      <c r="R13" s="862" t="s">
        <v>2278</v>
      </c>
      <c r="S13" s="378" t="s">
        <v>2277</v>
      </c>
      <c r="T13" s="864"/>
    </row>
    <row r="14" spans="1:37" ht="20.100000000000001" customHeight="1">
      <c r="A14" s="377"/>
      <c r="B14" s="377"/>
      <c r="C14" s="1303"/>
      <c r="D14" s="375" t="s">
        <v>1329</v>
      </c>
      <c r="E14" s="375" t="s">
        <v>2276</v>
      </c>
      <c r="F14" s="375" t="s">
        <v>1329</v>
      </c>
      <c r="G14" s="375" t="s">
        <v>2276</v>
      </c>
      <c r="H14" s="375" t="s">
        <v>1329</v>
      </c>
      <c r="I14" s="375" t="s">
        <v>2276</v>
      </c>
      <c r="J14" s="375" t="s">
        <v>1329</v>
      </c>
      <c r="K14" s="375" t="s">
        <v>2276</v>
      </c>
      <c r="L14" s="375" t="s">
        <v>1329</v>
      </c>
      <c r="M14" s="375" t="s">
        <v>2276</v>
      </c>
      <c r="N14" s="375" t="s">
        <v>1329</v>
      </c>
      <c r="O14" s="375" t="s">
        <v>2276</v>
      </c>
      <c r="P14" s="375" t="s">
        <v>1329</v>
      </c>
      <c r="Q14" s="375" t="s">
        <v>2276</v>
      </c>
      <c r="R14" s="375" t="s">
        <v>1329</v>
      </c>
      <c r="S14" s="375" t="s">
        <v>2276</v>
      </c>
      <c r="T14" s="864"/>
    </row>
    <row r="15" spans="1:37" ht="20.100000000000001" customHeight="1">
      <c r="A15" s="1333" t="s">
        <v>1327</v>
      </c>
      <c r="B15" s="1333"/>
      <c r="C15" s="1329"/>
      <c r="D15" s="498">
        <v>111</v>
      </c>
      <c r="E15" s="498">
        <v>7268</v>
      </c>
      <c r="F15" s="498">
        <v>127</v>
      </c>
      <c r="G15" s="498">
        <v>3875</v>
      </c>
      <c r="H15" s="498">
        <v>124</v>
      </c>
      <c r="I15" s="498">
        <v>5109</v>
      </c>
      <c r="J15" s="498">
        <v>56</v>
      </c>
      <c r="K15" s="498">
        <v>1267</v>
      </c>
      <c r="L15" s="498">
        <v>5</v>
      </c>
      <c r="M15" s="498">
        <v>120</v>
      </c>
      <c r="N15" s="498">
        <v>127</v>
      </c>
      <c r="O15" s="498">
        <v>1429</v>
      </c>
      <c r="P15" s="498" t="s">
        <v>1257</v>
      </c>
      <c r="Q15" s="498" t="s">
        <v>1257</v>
      </c>
      <c r="R15" s="498" t="s">
        <v>1257</v>
      </c>
      <c r="S15" s="498" t="s">
        <v>1257</v>
      </c>
      <c r="T15" s="864"/>
    </row>
    <row r="16" spans="1:37" ht="20.100000000000001" customHeight="1">
      <c r="A16" s="1333">
        <v>30</v>
      </c>
      <c r="B16" s="1333"/>
      <c r="C16" s="1329"/>
      <c r="D16" s="498">
        <v>118</v>
      </c>
      <c r="E16" s="498">
        <v>8339</v>
      </c>
      <c r="F16" s="498">
        <v>112</v>
      </c>
      <c r="G16" s="498">
        <v>2926</v>
      </c>
      <c r="H16" s="498">
        <v>123</v>
      </c>
      <c r="I16" s="498">
        <v>4348</v>
      </c>
      <c r="J16" s="498">
        <v>64</v>
      </c>
      <c r="K16" s="498">
        <v>2020</v>
      </c>
      <c r="L16" s="498" t="s">
        <v>1257</v>
      </c>
      <c r="M16" s="498" t="s">
        <v>1257</v>
      </c>
      <c r="N16" s="498">
        <v>106</v>
      </c>
      <c r="O16" s="498">
        <v>1561</v>
      </c>
      <c r="P16" s="498" t="s">
        <v>1257</v>
      </c>
      <c r="Q16" s="498" t="s">
        <v>1257</v>
      </c>
      <c r="R16" s="498" t="s">
        <v>1257</v>
      </c>
      <c r="S16" s="498" t="s">
        <v>1257</v>
      </c>
      <c r="T16" s="864"/>
    </row>
    <row r="17" spans="1:21" s="24" customFormat="1" ht="20.100000000000001" customHeight="1">
      <c r="A17" s="1333" t="s">
        <v>11</v>
      </c>
      <c r="B17" s="1333"/>
      <c r="C17" s="1329"/>
      <c r="D17" s="498">
        <v>94</v>
      </c>
      <c r="E17" s="498">
        <v>8989</v>
      </c>
      <c r="F17" s="498">
        <v>100</v>
      </c>
      <c r="G17" s="498">
        <v>5370</v>
      </c>
      <c r="H17" s="498">
        <v>128</v>
      </c>
      <c r="I17" s="498">
        <v>6737</v>
      </c>
      <c r="J17" s="498">
        <v>39</v>
      </c>
      <c r="K17" s="498">
        <v>3898</v>
      </c>
      <c r="L17" s="498" t="s">
        <v>1257</v>
      </c>
      <c r="M17" s="498" t="s">
        <v>1257</v>
      </c>
      <c r="N17" s="498">
        <v>68</v>
      </c>
      <c r="O17" s="498">
        <v>2510</v>
      </c>
      <c r="P17" s="498" t="s">
        <v>1257</v>
      </c>
      <c r="Q17" s="498" t="s">
        <v>1257</v>
      </c>
      <c r="R17" s="498" t="s">
        <v>1257</v>
      </c>
      <c r="S17" s="498" t="s">
        <v>1257</v>
      </c>
      <c r="T17" s="864"/>
      <c r="U17" s="863"/>
    </row>
    <row r="18" spans="1:21" ht="20.100000000000001" customHeight="1">
      <c r="A18" s="1315" t="s">
        <v>12</v>
      </c>
      <c r="B18" s="1315"/>
      <c r="C18" s="1316"/>
      <c r="D18" s="498">
        <v>76</v>
      </c>
      <c r="E18" s="498">
        <v>4866</v>
      </c>
      <c r="F18" s="498">
        <v>55</v>
      </c>
      <c r="G18" s="498">
        <v>2461</v>
      </c>
      <c r="H18" s="498">
        <v>63</v>
      </c>
      <c r="I18" s="498">
        <v>2667</v>
      </c>
      <c r="J18" s="498">
        <v>10</v>
      </c>
      <c r="K18" s="498">
        <v>1008</v>
      </c>
      <c r="L18" s="498" t="s">
        <v>1257</v>
      </c>
      <c r="M18" s="498" t="s">
        <v>1257</v>
      </c>
      <c r="N18" s="498">
        <v>22</v>
      </c>
      <c r="O18" s="498">
        <v>676</v>
      </c>
      <c r="P18" s="498" t="s">
        <v>1257</v>
      </c>
      <c r="Q18" s="498" t="s">
        <v>1257</v>
      </c>
      <c r="R18" s="498" t="s">
        <v>1257</v>
      </c>
      <c r="S18" s="498" t="s">
        <v>1257</v>
      </c>
      <c r="T18" s="468"/>
      <c r="U18" s="24"/>
    </row>
    <row r="19" spans="1:21" ht="20.100000000000001" customHeight="1" thickBot="1">
      <c r="A19" s="1670" t="s">
        <v>13</v>
      </c>
      <c r="B19" s="1670"/>
      <c r="C19" s="1671"/>
      <c r="D19" s="1302">
        <v>71</v>
      </c>
      <c r="E19" s="1301">
        <v>7918</v>
      </c>
      <c r="F19" s="1301">
        <v>53</v>
      </c>
      <c r="G19" s="1301">
        <v>3207</v>
      </c>
      <c r="H19" s="1301">
        <v>114</v>
      </c>
      <c r="I19" s="1301">
        <v>5289</v>
      </c>
      <c r="J19" s="1301">
        <v>19</v>
      </c>
      <c r="K19" s="1301">
        <v>2452</v>
      </c>
      <c r="L19" s="1301" t="s">
        <v>1257</v>
      </c>
      <c r="M19" s="1301" t="s">
        <v>1257</v>
      </c>
      <c r="N19" s="1301">
        <v>32</v>
      </c>
      <c r="O19" s="1301">
        <v>2553</v>
      </c>
      <c r="P19" s="1301" t="s">
        <v>1257</v>
      </c>
      <c r="Q19" s="1301" t="s">
        <v>1257</v>
      </c>
      <c r="R19" s="1301" t="s">
        <v>1257</v>
      </c>
      <c r="S19" s="1301" t="s">
        <v>1257</v>
      </c>
      <c r="T19" s="864"/>
    </row>
    <row r="20" spans="1:21" ht="9.9499999999999993" customHeight="1"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21" ht="20.100000000000001" customHeight="1">
      <c r="A21" s="846" t="s">
        <v>2069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</row>
    <row r="22" spans="1:21" ht="20.100000000000001" customHeight="1">
      <c r="A22" s="846" t="s">
        <v>1326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</row>
    <row r="23" spans="1:21" ht="20.100000000000001" customHeight="1">
      <c r="A23" s="864" t="s">
        <v>1888</v>
      </c>
      <c r="B23" s="864"/>
      <c r="C23" s="864"/>
      <c r="D23" s="864"/>
    </row>
  </sheetData>
  <mergeCells count="30">
    <mergeCell ref="A19:C19"/>
    <mergeCell ref="A1:U1"/>
    <mergeCell ref="L3:M3"/>
    <mergeCell ref="N3:O3"/>
    <mergeCell ref="D3:E3"/>
    <mergeCell ref="F3:G3"/>
    <mergeCell ref="J3:K3"/>
    <mergeCell ref="H3:I3"/>
    <mergeCell ref="T3:U3"/>
    <mergeCell ref="R3:S3"/>
    <mergeCell ref="A3:C4"/>
    <mergeCell ref="F12:G12"/>
    <mergeCell ref="H12:I12"/>
    <mergeCell ref="D12:E12"/>
    <mergeCell ref="R12:S12"/>
    <mergeCell ref="J12:K12"/>
    <mergeCell ref="P3:Q3"/>
    <mergeCell ref="A15:C15"/>
    <mergeCell ref="A16:C16"/>
    <mergeCell ref="A17:C17"/>
    <mergeCell ref="A18:C18"/>
    <mergeCell ref="L12:M12"/>
    <mergeCell ref="P12:Q12"/>
    <mergeCell ref="N12:O12"/>
    <mergeCell ref="A6:C6"/>
    <mergeCell ref="A8:C8"/>
    <mergeCell ref="A7:C7"/>
    <mergeCell ref="A9:C9"/>
    <mergeCell ref="A10:C10"/>
    <mergeCell ref="A12:C13"/>
  </mergeCells>
  <phoneticPr fontId="6"/>
  <printOptions horizontalCentered="1"/>
  <pageMargins left="0.70866141732283472" right="0.70866141732283472" top="0.55118110236220474" bottom="0.55118110236220474" header="0.31496062992125984" footer="0.31496062992125984"/>
  <pageSetup paperSize="9" scale="57" orientation="landscape" r:id="rId1"/>
  <headerFooter alignWithMargins="0"/>
  <colBreaks count="1" manualBreakCount="1">
    <brk id="19" max="1048575" man="1"/>
  </col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BreakPreview" zoomScaleNormal="100" zoomScaleSheetLayoutView="100" workbookViewId="0">
      <selection sqref="A1:XFD1048576"/>
    </sheetView>
  </sheetViews>
  <sheetFormatPr defaultRowHeight="13.5"/>
  <cols>
    <col min="1" max="1" width="6" style="875" customWidth="1"/>
    <col min="2" max="2" width="4" style="875" bestFit="1" customWidth="1"/>
    <col min="3" max="3" width="6" style="875" customWidth="1"/>
    <col min="4" max="6" width="25.625" style="875" customWidth="1"/>
    <col min="7" max="13" width="5.75" style="875" customWidth="1"/>
    <col min="14" max="14" width="3" style="875" customWidth="1"/>
    <col min="15" max="16384" width="9" style="875"/>
  </cols>
  <sheetData>
    <row r="1" spans="1:6" ht="27" customHeight="1">
      <c r="A1" s="1424" t="s">
        <v>2299</v>
      </c>
      <c r="B1" s="1424"/>
      <c r="C1" s="1424"/>
      <c r="D1" s="1424"/>
      <c r="E1" s="1424"/>
      <c r="F1" s="1424"/>
    </row>
    <row r="2" spans="1:6" ht="20.100000000000001" customHeight="1" thickBot="1">
      <c r="A2" s="1435" t="s">
        <v>1</v>
      </c>
      <c r="B2" s="1435"/>
      <c r="C2" s="1435"/>
      <c r="D2" s="867"/>
      <c r="E2" s="867"/>
      <c r="F2" s="867"/>
    </row>
    <row r="3" spans="1:6" ht="20.100000000000001" customHeight="1">
      <c r="A3" s="1425" t="s">
        <v>2</v>
      </c>
      <c r="B3" s="1426"/>
      <c r="C3" s="1426"/>
      <c r="D3" s="869" t="s">
        <v>2298</v>
      </c>
      <c r="E3" s="869" t="s">
        <v>2297</v>
      </c>
      <c r="F3" s="879" t="s">
        <v>2296</v>
      </c>
    </row>
    <row r="4" spans="1:6" ht="20.100000000000001" customHeight="1">
      <c r="A4" s="1441" t="s">
        <v>11</v>
      </c>
      <c r="B4" s="1441"/>
      <c r="C4" s="1442"/>
      <c r="D4" s="965">
        <v>14126</v>
      </c>
      <c r="E4" s="1101">
        <v>2390</v>
      </c>
      <c r="F4" s="1101">
        <v>570</v>
      </c>
    </row>
    <row r="5" spans="1:6" ht="20.100000000000001" customHeight="1">
      <c r="A5" s="1428" t="s">
        <v>12</v>
      </c>
      <c r="B5" s="1428"/>
      <c r="C5" s="1429"/>
      <c r="D5" s="965">
        <v>12758</v>
      </c>
      <c r="E5" s="1101">
        <v>2400</v>
      </c>
      <c r="F5" s="1101">
        <v>540</v>
      </c>
    </row>
    <row r="6" spans="1:6" s="323" customFormat="1" ht="20.100000000000001" customHeight="1">
      <c r="A6" s="1428" t="s">
        <v>13</v>
      </c>
      <c r="B6" s="1428"/>
      <c r="C6" s="1429"/>
      <c r="D6" s="965">
        <v>14597</v>
      </c>
      <c r="E6" s="1101">
        <v>2290</v>
      </c>
      <c r="F6" s="1101">
        <v>589</v>
      </c>
    </row>
    <row r="7" spans="1:6" s="323" customFormat="1" ht="20.100000000000001" customHeight="1">
      <c r="A7" s="1428" t="s">
        <v>14</v>
      </c>
      <c r="B7" s="1428"/>
      <c r="C7" s="1429"/>
      <c r="D7" s="535">
        <v>14417</v>
      </c>
      <c r="E7" s="535">
        <v>2220</v>
      </c>
      <c r="F7" s="535">
        <v>740</v>
      </c>
    </row>
    <row r="8" spans="1:6" s="323" customFormat="1" ht="20.100000000000001" customHeight="1">
      <c r="A8" s="1575" t="s">
        <v>15</v>
      </c>
      <c r="B8" s="1575"/>
      <c r="C8" s="1422"/>
      <c r="D8" s="1037">
        <v>4833</v>
      </c>
      <c r="E8" s="1037">
        <v>1570</v>
      </c>
      <c r="F8" s="1309"/>
    </row>
    <row r="9" spans="1:6" ht="17.25" customHeight="1">
      <c r="B9" s="866"/>
      <c r="C9" s="866"/>
      <c r="D9" s="542"/>
      <c r="E9" s="534"/>
      <c r="F9" s="534"/>
    </row>
    <row r="10" spans="1:6" ht="20.100000000000001" customHeight="1">
      <c r="A10" s="1423" t="s">
        <v>16</v>
      </c>
      <c r="B10" s="1423"/>
      <c r="C10" s="14" t="s">
        <v>1294</v>
      </c>
      <c r="D10" s="540">
        <v>572</v>
      </c>
      <c r="E10" s="782">
        <v>0</v>
      </c>
      <c r="F10" s="1674"/>
    </row>
    <row r="11" spans="1:6" ht="20.100000000000001" customHeight="1">
      <c r="C11" s="14" t="s">
        <v>15</v>
      </c>
      <c r="D11" s="542">
        <v>1284</v>
      </c>
      <c r="E11" s="538">
        <v>390</v>
      </c>
      <c r="F11" s="1674"/>
    </row>
    <row r="12" spans="1:6" ht="20.100000000000001" customHeight="1">
      <c r="C12" s="14" t="s">
        <v>18</v>
      </c>
      <c r="D12" s="542">
        <v>655</v>
      </c>
      <c r="E12" s="534">
        <v>210</v>
      </c>
      <c r="F12" s="1674"/>
    </row>
    <row r="13" spans="1:6" ht="20.100000000000001" customHeight="1">
      <c r="C13" s="14" t="s">
        <v>19</v>
      </c>
      <c r="D13" s="542">
        <v>613</v>
      </c>
      <c r="E13" s="534">
        <v>170</v>
      </c>
      <c r="F13" s="1674"/>
    </row>
    <row r="14" spans="1:6" ht="20.100000000000001" customHeight="1">
      <c r="C14" s="14" t="s">
        <v>20</v>
      </c>
      <c r="D14" s="542">
        <v>426</v>
      </c>
      <c r="E14" s="534">
        <v>160</v>
      </c>
      <c r="F14" s="1674"/>
    </row>
    <row r="15" spans="1:6" ht="20.100000000000001" customHeight="1">
      <c r="C15" s="14" t="s">
        <v>21</v>
      </c>
      <c r="D15" s="542">
        <v>576</v>
      </c>
      <c r="E15" s="534">
        <v>220</v>
      </c>
      <c r="F15" s="1674"/>
    </row>
    <row r="16" spans="1:6" ht="20.100000000000001" customHeight="1">
      <c r="C16" s="14">
        <v>10</v>
      </c>
      <c r="D16" s="542">
        <v>367</v>
      </c>
      <c r="E16" s="534">
        <v>270</v>
      </c>
      <c r="F16" s="1674"/>
    </row>
    <row r="17" spans="1:6" ht="20.100000000000001" customHeight="1" thickBot="1">
      <c r="A17" s="925"/>
      <c r="B17" s="925"/>
      <c r="C17" s="988">
        <v>11</v>
      </c>
      <c r="D17" s="1308">
        <v>340</v>
      </c>
      <c r="E17" s="530">
        <v>150</v>
      </c>
      <c r="F17" s="1675"/>
    </row>
    <row r="18" spans="1:6" ht="9.9499999999999993" customHeight="1">
      <c r="C18" s="14"/>
      <c r="D18" s="1141"/>
      <c r="E18" s="1141"/>
      <c r="F18" s="1141"/>
    </row>
    <row r="19" spans="1:6" ht="20.100000000000001" customHeight="1">
      <c r="A19" s="19" t="s">
        <v>2295</v>
      </c>
      <c r="B19" s="1307"/>
      <c r="C19" s="1307"/>
      <c r="D19" s="1307"/>
      <c r="E19" s="1307"/>
      <c r="F19" s="1307"/>
    </row>
    <row r="20" spans="1:6" ht="20.100000000000001" customHeight="1">
      <c r="A20" s="19" t="s">
        <v>2294</v>
      </c>
      <c r="B20" s="1307"/>
      <c r="C20" s="1307"/>
      <c r="D20" s="1307"/>
      <c r="E20" s="1307"/>
      <c r="F20" s="1307"/>
    </row>
    <row r="21" spans="1:6" ht="20.100000000000001" customHeight="1">
      <c r="A21" s="19" t="s">
        <v>2293</v>
      </c>
      <c r="C21" s="14"/>
      <c r="D21" s="1141"/>
      <c r="E21" s="1141"/>
      <c r="F21" s="1141"/>
    </row>
    <row r="22" spans="1:6" ht="20.100000000000001" customHeight="1">
      <c r="A22" s="875" t="s">
        <v>1829</v>
      </c>
    </row>
  </sheetData>
  <mergeCells count="10">
    <mergeCell ref="A3:C3"/>
    <mergeCell ref="A10:B10"/>
    <mergeCell ref="A1:F1"/>
    <mergeCell ref="A2:C2"/>
    <mergeCell ref="A4:C4"/>
    <mergeCell ref="A5:C5"/>
    <mergeCell ref="A6:C6"/>
    <mergeCell ref="A7:C7"/>
    <mergeCell ref="A8:C8"/>
    <mergeCell ref="F10:F1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fitToWidth="0" fitToHeight="0" orientation="landscape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view="pageBreakPreview" zoomScaleNormal="100" zoomScaleSheetLayoutView="100" workbookViewId="0">
      <selection sqref="A1:XFD1048576"/>
    </sheetView>
  </sheetViews>
  <sheetFormatPr defaultRowHeight="13.5"/>
  <cols>
    <col min="1" max="1" width="6.625" style="875" customWidth="1"/>
    <col min="2" max="2" width="4.625" style="875" customWidth="1"/>
    <col min="3" max="3" width="6.625" style="875" customWidth="1"/>
    <col min="4" max="8" width="16.625" style="875" customWidth="1"/>
    <col min="9" max="10" width="5.25" style="875" customWidth="1"/>
    <col min="11" max="13" width="5.25" style="951" customWidth="1"/>
    <col min="14" max="14" width="9" style="951"/>
    <col min="15" max="15" width="3.125" style="951" customWidth="1"/>
    <col min="16" max="18" width="9" style="951"/>
    <col min="19" max="16384" width="9" style="875"/>
  </cols>
  <sheetData>
    <row r="1" spans="1:20" ht="27" customHeight="1">
      <c r="A1" s="1424" t="s">
        <v>2251</v>
      </c>
      <c r="B1" s="1424"/>
      <c r="C1" s="1424"/>
      <c r="D1" s="1424"/>
      <c r="E1" s="1424"/>
      <c r="F1" s="1424"/>
      <c r="G1" s="1424"/>
      <c r="H1" s="1424"/>
      <c r="K1" s="875"/>
      <c r="L1" s="875"/>
      <c r="M1" s="875"/>
      <c r="N1" s="875"/>
      <c r="O1" s="875"/>
      <c r="P1" s="875"/>
      <c r="Q1" s="875"/>
      <c r="R1" s="875"/>
    </row>
    <row r="2" spans="1:20" ht="20.100000000000001" customHeight="1" thickBot="1">
      <c r="A2" s="1435" t="s">
        <v>1</v>
      </c>
      <c r="B2" s="1435"/>
      <c r="C2" s="1435"/>
      <c r="D2" s="867"/>
      <c r="E2" s="867"/>
      <c r="F2" s="867"/>
      <c r="G2" s="867"/>
      <c r="H2" s="867"/>
      <c r="K2" s="875"/>
      <c r="L2" s="875"/>
      <c r="M2" s="875"/>
      <c r="N2" s="875"/>
      <c r="O2" s="875"/>
      <c r="P2" s="875"/>
      <c r="Q2" s="875"/>
      <c r="R2" s="875"/>
    </row>
    <row r="3" spans="1:20" ht="20.100000000000001" customHeight="1">
      <c r="A3" s="1425" t="s">
        <v>2</v>
      </c>
      <c r="B3" s="1426"/>
      <c r="C3" s="1426"/>
      <c r="D3" s="1440" t="s">
        <v>1277</v>
      </c>
      <c r="E3" s="1426" t="s">
        <v>2250</v>
      </c>
      <c r="F3" s="1426"/>
      <c r="G3" s="1426"/>
      <c r="H3" s="1624" t="s">
        <v>2249</v>
      </c>
      <c r="K3" s="875"/>
      <c r="L3" s="875"/>
      <c r="M3" s="875"/>
      <c r="N3" s="875"/>
      <c r="O3" s="875"/>
      <c r="P3" s="875"/>
      <c r="Q3" s="875"/>
      <c r="R3" s="875"/>
    </row>
    <row r="4" spans="1:20" s="904" customFormat="1" ht="20.100000000000001" customHeight="1">
      <c r="A4" s="1443"/>
      <c r="B4" s="1444"/>
      <c r="C4" s="1444"/>
      <c r="D4" s="1676"/>
      <c r="E4" s="895" t="s">
        <v>1568</v>
      </c>
      <c r="F4" s="895" t="s">
        <v>1287</v>
      </c>
      <c r="G4" s="895" t="s">
        <v>2241</v>
      </c>
      <c r="H4" s="1625"/>
      <c r="K4" s="875"/>
      <c r="L4" s="875"/>
      <c r="M4" s="875"/>
      <c r="N4" s="875"/>
      <c r="O4" s="875"/>
      <c r="P4" s="875"/>
      <c r="Q4" s="875"/>
      <c r="R4" s="875"/>
      <c r="S4" s="875"/>
      <c r="T4" s="875"/>
    </row>
    <row r="5" spans="1:20" ht="20.100000000000001" customHeight="1">
      <c r="A5" s="1441" t="s">
        <v>1161</v>
      </c>
      <c r="B5" s="1441"/>
      <c r="C5" s="1442"/>
      <c r="D5" s="965">
        <v>6969</v>
      </c>
      <c r="E5" s="1101">
        <v>820</v>
      </c>
      <c r="F5" s="1101">
        <v>673</v>
      </c>
      <c r="G5" s="1101">
        <v>147</v>
      </c>
      <c r="H5" s="1101">
        <v>6149</v>
      </c>
      <c r="K5" s="875"/>
      <c r="L5" s="875"/>
      <c r="M5" s="875"/>
      <c r="N5" s="875"/>
      <c r="O5" s="875"/>
      <c r="P5" s="875"/>
      <c r="Q5" s="875"/>
      <c r="R5" s="875"/>
    </row>
    <row r="6" spans="1:20" ht="20.100000000000001" customHeight="1">
      <c r="A6" s="1423" t="s">
        <v>11</v>
      </c>
      <c r="B6" s="1423"/>
      <c r="C6" s="1427"/>
      <c r="D6" s="965">
        <v>5899</v>
      </c>
      <c r="E6" s="1101">
        <v>849</v>
      </c>
      <c r="F6" s="1101">
        <v>717</v>
      </c>
      <c r="G6" s="1101">
        <v>132</v>
      </c>
      <c r="H6" s="1101">
        <v>5050</v>
      </c>
      <c r="K6" s="875"/>
      <c r="L6" s="875"/>
      <c r="M6" s="875"/>
      <c r="N6" s="875"/>
      <c r="O6" s="875"/>
      <c r="P6" s="875"/>
      <c r="Q6" s="875"/>
      <c r="R6" s="875"/>
    </row>
    <row r="7" spans="1:20" s="323" customFormat="1" ht="20.100000000000001" customHeight="1">
      <c r="A7" s="1428" t="s">
        <v>12</v>
      </c>
      <c r="B7" s="1428"/>
      <c r="C7" s="1429"/>
      <c r="D7" s="965">
        <v>3508</v>
      </c>
      <c r="E7" s="1101">
        <v>767</v>
      </c>
      <c r="F7" s="1101">
        <v>644</v>
      </c>
      <c r="G7" s="1101">
        <v>123</v>
      </c>
      <c r="H7" s="1101">
        <v>2741</v>
      </c>
      <c r="K7" s="875"/>
      <c r="L7" s="875"/>
      <c r="M7" s="875"/>
      <c r="N7" s="875"/>
      <c r="O7" s="875"/>
      <c r="P7" s="875"/>
      <c r="Q7" s="875"/>
      <c r="R7" s="875"/>
      <c r="S7" s="875"/>
    </row>
    <row r="8" spans="1:20" s="323" customFormat="1" ht="20.100000000000001" customHeight="1">
      <c r="A8" s="1428" t="s">
        <v>13</v>
      </c>
      <c r="B8" s="1428"/>
      <c r="C8" s="1429"/>
      <c r="D8" s="965">
        <v>3468</v>
      </c>
      <c r="E8" s="1101">
        <v>709</v>
      </c>
      <c r="F8" s="1101">
        <v>569</v>
      </c>
      <c r="G8" s="1101">
        <v>140</v>
      </c>
      <c r="H8" s="1101">
        <v>2759</v>
      </c>
      <c r="K8" s="875"/>
      <c r="L8" s="875"/>
      <c r="M8" s="875"/>
      <c r="N8" s="875"/>
      <c r="O8" s="875"/>
      <c r="P8" s="875"/>
      <c r="Q8" s="875"/>
      <c r="R8" s="875"/>
      <c r="S8" s="875"/>
    </row>
    <row r="9" spans="1:20" s="323" customFormat="1" ht="20.100000000000001" customHeight="1">
      <c r="A9" s="1428" t="s">
        <v>14</v>
      </c>
      <c r="B9" s="1428"/>
      <c r="C9" s="1429"/>
      <c r="D9" s="535">
        <v>4108</v>
      </c>
      <c r="E9" s="535">
        <v>817</v>
      </c>
      <c r="F9" s="535">
        <v>685</v>
      </c>
      <c r="G9" s="535">
        <v>132</v>
      </c>
      <c r="H9" s="535">
        <v>3291</v>
      </c>
      <c r="K9" s="875"/>
      <c r="L9" s="875"/>
      <c r="M9" s="875"/>
      <c r="N9" s="875"/>
      <c r="O9" s="875"/>
      <c r="P9" s="875"/>
      <c r="Q9" s="875"/>
      <c r="R9" s="875"/>
      <c r="S9" s="875"/>
    </row>
    <row r="10" spans="1:20" ht="15" customHeight="1">
      <c r="B10" s="866"/>
      <c r="C10" s="866"/>
      <c r="D10" s="542"/>
      <c r="E10" s="541"/>
      <c r="F10" s="541"/>
      <c r="G10" s="541"/>
      <c r="H10" s="541"/>
      <c r="K10" s="875"/>
      <c r="L10" s="875"/>
      <c r="M10" s="875"/>
      <c r="N10" s="875"/>
      <c r="O10" s="875"/>
      <c r="P10" s="875"/>
      <c r="Q10" s="875"/>
      <c r="R10" s="875"/>
    </row>
    <row r="11" spans="1:20" ht="20.100000000000001" customHeight="1">
      <c r="A11" s="1423" t="s">
        <v>2248</v>
      </c>
      <c r="B11" s="1423"/>
      <c r="C11" s="14" t="s">
        <v>1294</v>
      </c>
      <c r="D11" s="963">
        <v>474</v>
      </c>
      <c r="E11" s="538">
        <v>95</v>
      </c>
      <c r="F11" s="1310">
        <v>63</v>
      </c>
      <c r="G11" s="538">
        <v>32</v>
      </c>
      <c r="H11" s="538">
        <v>379</v>
      </c>
      <c r="K11" s="875"/>
      <c r="L11" s="875"/>
      <c r="M11" s="875"/>
      <c r="N11" s="875"/>
      <c r="O11" s="875"/>
      <c r="P11" s="875"/>
      <c r="Q11" s="875"/>
      <c r="R11" s="875"/>
    </row>
    <row r="12" spans="1:20" ht="20.100000000000001" customHeight="1">
      <c r="C12" s="14" t="s">
        <v>15</v>
      </c>
      <c r="D12" s="965">
        <v>992</v>
      </c>
      <c r="E12" s="534">
        <v>157</v>
      </c>
      <c r="F12" s="1101">
        <v>145</v>
      </c>
      <c r="G12" s="534">
        <v>12</v>
      </c>
      <c r="H12" s="534">
        <v>835</v>
      </c>
      <c r="K12" s="875"/>
      <c r="L12" s="875"/>
      <c r="M12" s="875"/>
      <c r="N12" s="875"/>
      <c r="O12" s="875"/>
      <c r="P12" s="875"/>
      <c r="Q12" s="875"/>
      <c r="R12" s="875"/>
    </row>
    <row r="13" spans="1:20" ht="20.100000000000001" customHeight="1">
      <c r="C13" s="14" t="s">
        <v>18</v>
      </c>
      <c r="D13" s="965">
        <v>521</v>
      </c>
      <c r="E13" s="534">
        <v>90</v>
      </c>
      <c r="F13" s="1101">
        <v>83</v>
      </c>
      <c r="G13" s="534">
        <v>7</v>
      </c>
      <c r="H13" s="534">
        <v>431</v>
      </c>
      <c r="K13" s="875"/>
      <c r="L13" s="875"/>
      <c r="M13" s="875"/>
      <c r="N13" s="875"/>
      <c r="O13" s="875"/>
      <c r="P13" s="875"/>
      <c r="Q13" s="875"/>
      <c r="R13" s="875"/>
    </row>
    <row r="14" spans="1:20" ht="20.100000000000001" customHeight="1">
      <c r="C14" s="14" t="s">
        <v>19</v>
      </c>
      <c r="D14" s="965">
        <v>397</v>
      </c>
      <c r="E14" s="534">
        <v>98</v>
      </c>
      <c r="F14" s="1101">
        <v>92</v>
      </c>
      <c r="G14" s="538">
        <v>6</v>
      </c>
      <c r="H14" s="534">
        <v>299</v>
      </c>
      <c r="K14" s="875"/>
      <c r="L14" s="875"/>
      <c r="M14" s="875"/>
      <c r="N14" s="875"/>
      <c r="O14" s="875"/>
      <c r="P14" s="875"/>
      <c r="Q14" s="875"/>
      <c r="R14" s="875"/>
    </row>
    <row r="15" spans="1:20" ht="20.100000000000001" customHeight="1">
      <c r="C15" s="14" t="s">
        <v>20</v>
      </c>
      <c r="D15" s="965">
        <v>452</v>
      </c>
      <c r="E15" s="534">
        <v>95</v>
      </c>
      <c r="F15" s="1101">
        <v>65</v>
      </c>
      <c r="G15" s="538">
        <v>30</v>
      </c>
      <c r="H15" s="534">
        <v>357</v>
      </c>
      <c r="K15" s="875"/>
      <c r="L15" s="875"/>
      <c r="M15" s="875"/>
      <c r="N15" s="875"/>
      <c r="O15" s="875"/>
      <c r="P15" s="875"/>
      <c r="Q15" s="875"/>
      <c r="R15" s="875"/>
    </row>
    <row r="16" spans="1:20" ht="20.100000000000001" customHeight="1">
      <c r="C16" s="14" t="s">
        <v>21</v>
      </c>
      <c r="D16" s="965">
        <v>603</v>
      </c>
      <c r="E16" s="534">
        <v>133</v>
      </c>
      <c r="F16" s="1101">
        <v>115</v>
      </c>
      <c r="G16" s="534">
        <v>18</v>
      </c>
      <c r="H16" s="534">
        <v>470</v>
      </c>
      <c r="K16" s="875"/>
      <c r="L16" s="875"/>
      <c r="M16" s="875"/>
      <c r="N16" s="875"/>
      <c r="O16" s="875"/>
      <c r="P16" s="875"/>
      <c r="Q16" s="875"/>
      <c r="R16" s="875"/>
    </row>
    <row r="17" spans="1:8" ht="20.100000000000001" customHeight="1">
      <c r="C17" s="14">
        <v>10</v>
      </c>
      <c r="D17" s="965">
        <v>526</v>
      </c>
      <c r="E17" s="534">
        <v>117</v>
      </c>
      <c r="F17" s="1101">
        <v>92</v>
      </c>
      <c r="G17" s="534">
        <v>25</v>
      </c>
      <c r="H17" s="534">
        <v>409</v>
      </c>
    </row>
    <row r="18" spans="1:8" ht="20.100000000000001" customHeight="1">
      <c r="A18" s="19"/>
      <c r="B18" s="19"/>
      <c r="C18" s="991">
        <v>11</v>
      </c>
      <c r="D18" s="965">
        <v>143</v>
      </c>
      <c r="E18" s="541">
        <v>32</v>
      </c>
      <c r="F18" s="966">
        <v>30</v>
      </c>
      <c r="G18" s="782">
        <v>2</v>
      </c>
      <c r="H18" s="541">
        <v>111</v>
      </c>
    </row>
    <row r="19" spans="1:8" ht="5.0999999999999996" customHeight="1" thickBot="1">
      <c r="A19" s="925"/>
      <c r="B19" s="925"/>
      <c r="C19" s="988"/>
      <c r="D19" s="1311"/>
      <c r="E19" s="530"/>
      <c r="F19" s="1105"/>
      <c r="G19" s="909"/>
      <c r="H19" s="530"/>
    </row>
    <row r="20" spans="1:8" ht="9.9499999999999993" customHeight="1">
      <c r="D20" s="9"/>
      <c r="E20" s="9"/>
      <c r="F20" s="9"/>
      <c r="G20" s="9"/>
      <c r="H20" s="9"/>
    </row>
    <row r="21" spans="1:8" ht="20.100000000000001" customHeight="1">
      <c r="A21" s="848" t="s">
        <v>2247</v>
      </c>
      <c r="D21" s="9"/>
      <c r="E21" s="9"/>
      <c r="F21" s="9"/>
      <c r="G21" s="9"/>
      <c r="H21" s="9"/>
    </row>
    <row r="22" spans="1:8" ht="20.100000000000001" customHeight="1">
      <c r="A22" s="848" t="s">
        <v>2246</v>
      </c>
      <c r="D22" s="9"/>
      <c r="E22" s="9"/>
      <c r="F22" s="9"/>
      <c r="G22" s="9"/>
      <c r="H22" s="9"/>
    </row>
    <row r="23" spans="1:8" ht="20.100000000000001" customHeight="1">
      <c r="A23" s="875" t="s">
        <v>1578</v>
      </c>
    </row>
    <row r="25" spans="1:8">
      <c r="D25" s="333"/>
      <c r="E25" s="333"/>
      <c r="F25" s="333"/>
      <c r="G25" s="333"/>
      <c r="H25" s="333"/>
    </row>
    <row r="26" spans="1:8">
      <c r="D26" s="333"/>
      <c r="E26" s="333"/>
      <c r="F26" s="333"/>
      <c r="G26" s="534"/>
      <c r="H26" s="333"/>
    </row>
    <row r="27" spans="1:8">
      <c r="D27" s="333"/>
      <c r="E27" s="333"/>
      <c r="F27" s="333"/>
      <c r="G27" s="333"/>
      <c r="H27" s="333"/>
    </row>
    <row r="28" spans="1:8">
      <c r="D28" s="333"/>
      <c r="E28" s="333"/>
      <c r="F28" s="333"/>
      <c r="G28" s="333"/>
      <c r="H28" s="333"/>
    </row>
    <row r="29" spans="1:8">
      <c r="D29" s="333"/>
      <c r="E29" s="333"/>
      <c r="F29" s="333"/>
      <c r="G29" s="534"/>
      <c r="H29" s="333"/>
    </row>
    <row r="30" spans="1:8">
      <c r="D30" s="333"/>
      <c r="E30" s="333"/>
      <c r="F30" s="333"/>
      <c r="G30" s="333"/>
      <c r="H30" s="333"/>
    </row>
    <row r="31" spans="1:8">
      <c r="D31" s="333"/>
      <c r="E31" s="333"/>
      <c r="F31" s="333"/>
      <c r="G31" s="333"/>
      <c r="H31" s="333"/>
    </row>
    <row r="32" spans="1:8">
      <c r="D32" s="333"/>
      <c r="E32" s="333"/>
      <c r="F32" s="333"/>
      <c r="G32" s="333"/>
      <c r="H32" s="333"/>
    </row>
  </sheetData>
  <mergeCells count="12">
    <mergeCell ref="A8:C8"/>
    <mergeCell ref="A9:C9"/>
    <mergeCell ref="A2:C2"/>
    <mergeCell ref="A1:H1"/>
    <mergeCell ref="A11:B11"/>
    <mergeCell ref="E3:G3"/>
    <mergeCell ref="D3:D4"/>
    <mergeCell ref="H3:H4"/>
    <mergeCell ref="A3:C4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view="pageBreakPreview" zoomScaleNormal="100" zoomScaleSheetLayoutView="100" workbookViewId="0">
      <selection activeCell="L11" sqref="L11"/>
    </sheetView>
  </sheetViews>
  <sheetFormatPr defaultRowHeight="13.5"/>
  <cols>
    <col min="1" max="1" width="6.625" style="380" customWidth="1"/>
    <col min="2" max="2" width="4.625" style="380" customWidth="1"/>
    <col min="3" max="3" width="6.625" style="380" customWidth="1"/>
    <col min="4" max="6" width="18.625" style="380" customWidth="1"/>
    <col min="7" max="8" width="5.875" style="380" customWidth="1"/>
    <col min="9" max="9" width="1.5" style="380" customWidth="1"/>
    <col min="10" max="11" width="5.875" style="380" customWidth="1"/>
    <col min="12" max="16384" width="9" style="380"/>
  </cols>
  <sheetData>
    <row r="1" spans="1:9" ht="27" customHeight="1">
      <c r="A1" s="1471" t="s">
        <v>2245</v>
      </c>
      <c r="B1" s="1471"/>
      <c r="C1" s="1471"/>
      <c r="D1" s="1471"/>
      <c r="E1" s="1471"/>
      <c r="F1" s="1471"/>
    </row>
    <row r="2" spans="1:9" ht="20.100000000000001" customHeight="1" thickBot="1">
      <c r="A2" s="1678" t="s">
        <v>1</v>
      </c>
      <c r="B2" s="1678"/>
      <c r="C2" s="1678"/>
      <c r="D2" s="890"/>
      <c r="E2" s="890"/>
      <c r="F2" s="890"/>
    </row>
    <row r="3" spans="1:9" ht="20.100000000000001" customHeight="1">
      <c r="A3" s="1458" t="s">
        <v>2</v>
      </c>
      <c r="B3" s="1454"/>
      <c r="C3" s="1454"/>
      <c r="D3" s="1454" t="s">
        <v>2244</v>
      </c>
      <c r="E3" s="1454"/>
      <c r="F3" s="1456"/>
    </row>
    <row r="4" spans="1:9" ht="20.100000000000001" customHeight="1">
      <c r="A4" s="1459"/>
      <c r="B4" s="1455"/>
      <c r="C4" s="1455"/>
      <c r="D4" s="880" t="s">
        <v>2243</v>
      </c>
      <c r="E4" s="880" t="s">
        <v>2242</v>
      </c>
      <c r="F4" s="886" t="s">
        <v>2241</v>
      </c>
    </row>
    <row r="5" spans="1:9" ht="20.100000000000001" customHeight="1">
      <c r="A5" s="1490" t="s">
        <v>1229</v>
      </c>
      <c r="B5" s="1490"/>
      <c r="C5" s="1491"/>
      <c r="D5" s="917">
        <v>22919</v>
      </c>
      <c r="E5" s="381">
        <v>14470</v>
      </c>
      <c r="F5" s="381">
        <v>8449</v>
      </c>
      <c r="G5" s="1276"/>
    </row>
    <row r="6" spans="1:9" ht="20.100000000000001" customHeight="1">
      <c r="A6" s="1473" t="s">
        <v>50</v>
      </c>
      <c r="B6" s="1473"/>
      <c r="C6" s="1478"/>
      <c r="D6" s="381">
        <v>17677</v>
      </c>
      <c r="E6" s="381">
        <v>11656</v>
      </c>
      <c r="F6" s="381">
        <v>6021</v>
      </c>
      <c r="G6" s="1276"/>
      <c r="H6" s="1276"/>
      <c r="I6" s="1276"/>
    </row>
    <row r="7" spans="1:9" ht="20.100000000000001" customHeight="1">
      <c r="A7" s="1473" t="s">
        <v>49</v>
      </c>
      <c r="B7" s="1473"/>
      <c r="C7" s="1478"/>
      <c r="D7" s="381">
        <v>23159</v>
      </c>
      <c r="E7" s="381">
        <v>15659</v>
      </c>
      <c r="F7" s="381">
        <v>7500</v>
      </c>
      <c r="G7" s="1276"/>
      <c r="H7" s="1276"/>
      <c r="I7" s="1276"/>
    </row>
    <row r="8" spans="1:9" ht="20.100000000000001" customHeight="1">
      <c r="A8" s="1473" t="s">
        <v>1228</v>
      </c>
      <c r="B8" s="1473"/>
      <c r="C8" s="1478"/>
      <c r="D8" s="919">
        <v>26685</v>
      </c>
      <c r="E8" s="299">
        <v>18275</v>
      </c>
      <c r="F8" s="299">
        <v>8410</v>
      </c>
      <c r="G8" s="1276"/>
      <c r="H8" s="1276"/>
      <c r="I8" s="1276"/>
    </row>
    <row r="9" spans="1:9" ht="20.100000000000001" customHeight="1">
      <c r="A9" s="1479" t="s">
        <v>56</v>
      </c>
      <c r="B9" s="1479"/>
      <c r="C9" s="1447"/>
      <c r="D9" s="1286">
        <v>24133</v>
      </c>
      <c r="E9" s="1285">
        <v>16943</v>
      </c>
      <c r="F9" s="1285">
        <v>7190</v>
      </c>
      <c r="G9" s="1276"/>
      <c r="H9" s="1276"/>
      <c r="I9" s="1276"/>
    </row>
    <row r="10" spans="1:9" ht="15" customHeight="1">
      <c r="B10" s="884"/>
      <c r="C10" s="884"/>
      <c r="D10" s="917"/>
      <c r="E10" s="381"/>
      <c r="F10" s="381"/>
    </row>
    <row r="11" spans="1:9" ht="20.100000000000001" customHeight="1">
      <c r="A11" s="1450" t="s">
        <v>1227</v>
      </c>
      <c r="B11" s="1450"/>
      <c r="C11" s="1282" t="s">
        <v>57</v>
      </c>
      <c r="D11" s="1284">
        <v>2083</v>
      </c>
      <c r="E11" s="1280">
        <v>1548</v>
      </c>
      <c r="F11" s="1280">
        <v>535</v>
      </c>
      <c r="G11" s="1276"/>
      <c r="H11" s="1276"/>
    </row>
    <row r="12" spans="1:9" ht="20.100000000000001" customHeight="1">
      <c r="C12" s="1282" t="s">
        <v>56</v>
      </c>
      <c r="D12" s="1281">
        <v>3419</v>
      </c>
      <c r="E12" s="1280">
        <v>2462</v>
      </c>
      <c r="F12" s="1280">
        <v>957</v>
      </c>
      <c r="G12" s="1276"/>
      <c r="H12" s="1276"/>
    </row>
    <row r="13" spans="1:9" ht="20.100000000000001" customHeight="1">
      <c r="C13" s="1282" t="s">
        <v>55</v>
      </c>
      <c r="D13" s="1283">
        <v>2134</v>
      </c>
      <c r="E13" s="1280">
        <v>1536</v>
      </c>
      <c r="F13" s="1280">
        <v>598</v>
      </c>
      <c r="G13" s="1276"/>
      <c r="H13" s="1276"/>
    </row>
    <row r="14" spans="1:9" ht="20.100000000000001" customHeight="1">
      <c r="C14" s="1282" t="s">
        <v>54</v>
      </c>
      <c r="D14" s="1281">
        <v>3685</v>
      </c>
      <c r="E14" s="1280">
        <v>2413</v>
      </c>
      <c r="F14" s="1280">
        <v>1272</v>
      </c>
      <c r="G14" s="1276"/>
      <c r="H14" s="1276"/>
    </row>
    <row r="15" spans="1:9" ht="20.100000000000001" customHeight="1">
      <c r="C15" s="1282" t="s">
        <v>53</v>
      </c>
      <c r="D15" s="1281">
        <v>6629</v>
      </c>
      <c r="E15" s="1280">
        <v>4328</v>
      </c>
      <c r="F15" s="1280">
        <v>2301</v>
      </c>
      <c r="G15" s="1276"/>
      <c r="H15" s="1276"/>
    </row>
    <row r="16" spans="1:9" ht="20.100000000000001" customHeight="1">
      <c r="C16" s="1282" t="s">
        <v>52</v>
      </c>
      <c r="D16" s="1281">
        <v>2502</v>
      </c>
      <c r="E16" s="1280">
        <v>1856</v>
      </c>
      <c r="F16" s="1280">
        <v>646</v>
      </c>
      <c r="G16" s="1276"/>
      <c r="H16" s="1276"/>
    </row>
    <row r="17" spans="1:8" ht="20.100000000000001" customHeight="1">
      <c r="C17" s="1282">
        <v>10</v>
      </c>
      <c r="D17" s="1281">
        <v>2110</v>
      </c>
      <c r="E17" s="1280">
        <v>1596</v>
      </c>
      <c r="F17" s="1280">
        <v>514</v>
      </c>
      <c r="G17" s="1276"/>
      <c r="H17" s="1276"/>
    </row>
    <row r="18" spans="1:8" ht="20.100000000000001" customHeight="1">
      <c r="C18" s="1282" t="s">
        <v>1918</v>
      </c>
      <c r="D18" s="1281">
        <v>1167</v>
      </c>
      <c r="E18" s="1280">
        <v>893</v>
      </c>
      <c r="F18" s="1280">
        <v>274</v>
      </c>
      <c r="G18" s="1276"/>
      <c r="H18" s="1276"/>
    </row>
    <row r="19" spans="1:8" ht="20.100000000000001" customHeight="1" thickBot="1">
      <c r="A19" s="1679" t="s">
        <v>1226</v>
      </c>
      <c r="B19" s="1680"/>
      <c r="C19" s="1279" t="s">
        <v>2240</v>
      </c>
      <c r="D19" s="1278">
        <v>404</v>
      </c>
      <c r="E19" s="913">
        <v>311</v>
      </c>
      <c r="F19" s="913">
        <v>93</v>
      </c>
      <c r="H19" s="1276"/>
    </row>
    <row r="20" spans="1:8" ht="9.9499999999999993" customHeight="1">
      <c r="C20" s="884"/>
      <c r="D20" s="1277"/>
      <c r="E20" s="1277"/>
      <c r="F20" s="1277"/>
    </row>
    <row r="21" spans="1:8" ht="20.100000000000001" customHeight="1">
      <c r="A21" s="645" t="s">
        <v>2239</v>
      </c>
      <c r="C21" s="884"/>
      <c r="D21" s="1277"/>
      <c r="E21" s="1277"/>
      <c r="F21" s="1277"/>
    </row>
    <row r="22" spans="1:8" ht="20.100000000000001" customHeight="1">
      <c r="A22" s="645" t="s">
        <v>2238</v>
      </c>
      <c r="C22" s="884"/>
      <c r="D22" s="1277"/>
      <c r="E22" s="1277"/>
      <c r="F22" s="1277"/>
    </row>
    <row r="23" spans="1:8" ht="20.100000000000001" customHeight="1">
      <c r="A23" s="1677" t="s">
        <v>2237</v>
      </c>
      <c r="B23" s="1677"/>
      <c r="C23" s="1677"/>
      <c r="D23" s="1677"/>
      <c r="E23" s="1677"/>
      <c r="F23" s="1677"/>
      <c r="G23" s="1276"/>
    </row>
  </sheetData>
  <mergeCells count="12">
    <mergeCell ref="A8:C8"/>
    <mergeCell ref="A9:C9"/>
    <mergeCell ref="A1:F1"/>
    <mergeCell ref="A23:F23"/>
    <mergeCell ref="D3:F3"/>
    <mergeCell ref="A3:C4"/>
    <mergeCell ref="A11:B11"/>
    <mergeCell ref="A2:C2"/>
    <mergeCell ref="A19:B19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view="pageBreakPreview" zoomScaleNormal="70" zoomScaleSheetLayoutView="100" workbookViewId="0">
      <selection activeCell="A24" sqref="A21:M55"/>
    </sheetView>
  </sheetViews>
  <sheetFormatPr defaultColWidth="9" defaultRowHeight="13.5"/>
  <cols>
    <col min="1" max="1" width="21.75" style="22" customWidth="1"/>
    <col min="2" max="2" width="1.625" style="22" customWidth="1"/>
    <col min="3" max="21" width="12" style="22" customWidth="1"/>
    <col min="22" max="22" width="9" style="22"/>
    <col min="23" max="23" width="12.125" style="22" customWidth="1"/>
    <col min="24" max="16384" width="9" style="22"/>
  </cols>
  <sheetData>
    <row r="1" spans="1:24" ht="27" customHeight="1">
      <c r="A1" s="1319" t="s">
        <v>1194</v>
      </c>
      <c r="B1" s="1319"/>
      <c r="C1" s="1319"/>
      <c r="D1" s="1319"/>
      <c r="E1" s="1319"/>
      <c r="F1" s="1319"/>
      <c r="G1" s="1319"/>
      <c r="H1" s="1319"/>
      <c r="I1" s="1319"/>
      <c r="J1" s="1319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4" ht="19.5" customHeight="1" thickBot="1">
      <c r="A2" s="56" t="s">
        <v>1181</v>
      </c>
      <c r="B2" s="56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4" ht="20.100000000000001" customHeight="1">
      <c r="A3" s="1353" t="s">
        <v>2</v>
      </c>
      <c r="B3" s="1354"/>
      <c r="C3" s="31" t="s">
        <v>1179</v>
      </c>
      <c r="D3" s="31" t="s">
        <v>1178</v>
      </c>
      <c r="E3" s="31" t="s">
        <v>1177</v>
      </c>
      <c r="F3" s="31" t="s">
        <v>39</v>
      </c>
      <c r="G3" s="31" t="s">
        <v>1176</v>
      </c>
      <c r="H3" s="31" t="s">
        <v>1175</v>
      </c>
      <c r="I3" s="31" t="s">
        <v>1174</v>
      </c>
      <c r="J3" s="29" t="s">
        <v>1173</v>
      </c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W3" s="162"/>
      <c r="X3" s="162"/>
    </row>
    <row r="4" spans="1:24" s="24" customFormat="1" ht="20.100000000000001" customHeight="1">
      <c r="A4" s="167" t="s">
        <v>1160</v>
      </c>
      <c r="B4" s="166"/>
      <c r="C4" s="171">
        <v>1651636</v>
      </c>
      <c r="D4" s="170">
        <v>62480</v>
      </c>
      <c r="E4" s="170">
        <v>31406</v>
      </c>
      <c r="F4" s="170">
        <v>85238</v>
      </c>
      <c r="G4" s="170">
        <v>77921</v>
      </c>
      <c r="H4" s="170">
        <v>85625</v>
      </c>
      <c r="I4" s="170">
        <v>147221</v>
      </c>
      <c r="J4" s="170">
        <v>34910</v>
      </c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3"/>
      <c r="W4" s="112"/>
      <c r="X4" s="454"/>
    </row>
    <row r="5" spans="1:24" s="24" customFormat="1" ht="20.100000000000001" customHeight="1">
      <c r="A5" s="165" t="s">
        <v>12</v>
      </c>
      <c r="B5" s="166"/>
      <c r="C5" s="171">
        <v>1536865</v>
      </c>
      <c r="D5" s="170">
        <v>58885</v>
      </c>
      <c r="E5" s="170">
        <v>29329</v>
      </c>
      <c r="F5" s="170">
        <v>62260</v>
      </c>
      <c r="G5" s="170">
        <v>76313</v>
      </c>
      <c r="H5" s="170">
        <v>83048</v>
      </c>
      <c r="I5" s="170">
        <v>135596</v>
      </c>
      <c r="J5" s="170">
        <v>34491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3"/>
      <c r="X5" s="112"/>
    </row>
    <row r="6" spans="1:24" s="24" customFormat="1" ht="20.100000000000001" customHeight="1">
      <c r="A6" s="165" t="s">
        <v>13</v>
      </c>
      <c r="B6" s="166"/>
      <c r="C6" s="171">
        <v>1598746</v>
      </c>
      <c r="D6" s="170">
        <v>59962</v>
      </c>
      <c r="E6" s="170">
        <v>31666</v>
      </c>
      <c r="F6" s="170">
        <v>63630</v>
      </c>
      <c r="G6" s="170">
        <v>80767</v>
      </c>
      <c r="H6" s="170">
        <v>91122</v>
      </c>
      <c r="I6" s="170">
        <v>139659</v>
      </c>
      <c r="J6" s="170">
        <v>35541</v>
      </c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3"/>
      <c r="X6" s="112"/>
    </row>
    <row r="7" spans="1:24" ht="20.100000000000001" customHeight="1">
      <c r="A7" s="165" t="s">
        <v>14</v>
      </c>
      <c r="B7" s="165"/>
      <c r="C7" s="455">
        <v>1517335</v>
      </c>
      <c r="D7" s="177">
        <v>53051</v>
      </c>
      <c r="E7" s="177">
        <v>29998</v>
      </c>
      <c r="F7" s="177">
        <v>71374</v>
      </c>
      <c r="G7" s="177">
        <v>77558</v>
      </c>
      <c r="H7" s="177">
        <v>86429</v>
      </c>
      <c r="I7" s="177">
        <v>126325</v>
      </c>
      <c r="J7" s="177">
        <v>32986</v>
      </c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3"/>
      <c r="X7" s="112"/>
    </row>
    <row r="8" spans="1:24" s="24" customFormat="1" ht="20.100000000000001" customHeight="1">
      <c r="A8" s="456" t="s">
        <v>15</v>
      </c>
      <c r="B8" s="456"/>
      <c r="C8" s="457">
        <v>1494177</v>
      </c>
      <c r="D8" s="458">
        <v>48926</v>
      </c>
      <c r="E8" s="458">
        <v>30465</v>
      </c>
      <c r="F8" s="458">
        <v>75371</v>
      </c>
      <c r="G8" s="458">
        <v>76466</v>
      </c>
      <c r="H8" s="458">
        <v>86018</v>
      </c>
      <c r="I8" s="458">
        <v>123625</v>
      </c>
      <c r="J8" s="458">
        <v>31630</v>
      </c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3"/>
      <c r="W8" s="158"/>
      <c r="X8" s="157"/>
    </row>
    <row r="9" spans="1:24" ht="15.75" customHeight="1">
      <c r="C9" s="148"/>
      <c r="D9" s="131"/>
      <c r="E9" s="131"/>
      <c r="F9" s="131"/>
      <c r="G9" s="131"/>
      <c r="H9" s="131"/>
      <c r="I9" s="131"/>
      <c r="J9" s="131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459"/>
      <c r="W9" s="162"/>
      <c r="X9" s="157"/>
    </row>
    <row r="10" spans="1:24" ht="20.100000000000001" customHeight="1">
      <c r="A10" s="161" t="s">
        <v>1191</v>
      </c>
      <c r="B10" s="161"/>
      <c r="C10" s="132">
        <v>682123</v>
      </c>
      <c r="D10" s="134">
        <v>26486</v>
      </c>
      <c r="E10" s="134">
        <v>13753</v>
      </c>
      <c r="F10" s="134">
        <v>35551</v>
      </c>
      <c r="G10" s="134">
        <v>35229</v>
      </c>
      <c r="H10" s="134">
        <v>39239</v>
      </c>
      <c r="I10" s="134">
        <v>55364</v>
      </c>
      <c r="J10" s="134">
        <v>12880</v>
      </c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W10" s="158"/>
      <c r="X10" s="157"/>
    </row>
    <row r="11" spans="1:24" ht="20.100000000000001" customHeight="1">
      <c r="A11" s="161" t="s">
        <v>1158</v>
      </c>
      <c r="B11" s="161"/>
      <c r="C11" s="132">
        <v>30831</v>
      </c>
      <c r="D11" s="134">
        <v>1201</v>
      </c>
      <c r="E11" s="134">
        <v>1393</v>
      </c>
      <c r="F11" s="134">
        <v>2152</v>
      </c>
      <c r="G11" s="134">
        <v>3142</v>
      </c>
      <c r="H11" s="134">
        <v>2225</v>
      </c>
      <c r="I11" s="134">
        <v>3095</v>
      </c>
      <c r="J11" s="134">
        <v>831</v>
      </c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W11" s="158"/>
      <c r="X11" s="157"/>
    </row>
    <row r="12" spans="1:24" ht="20.100000000000001" customHeight="1">
      <c r="A12" s="161" t="s">
        <v>1190</v>
      </c>
      <c r="B12" s="161"/>
      <c r="C12" s="132">
        <v>264017</v>
      </c>
      <c r="D12" s="134">
        <v>6872</v>
      </c>
      <c r="E12" s="134">
        <v>6337</v>
      </c>
      <c r="F12" s="134">
        <v>13127</v>
      </c>
      <c r="G12" s="134">
        <v>14752</v>
      </c>
      <c r="H12" s="134">
        <v>15742</v>
      </c>
      <c r="I12" s="134">
        <v>22475</v>
      </c>
      <c r="J12" s="134">
        <v>5852</v>
      </c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W12" s="158"/>
      <c r="X12" s="157"/>
    </row>
    <row r="13" spans="1:24" ht="20.100000000000001" customHeight="1">
      <c r="A13" s="161" t="s">
        <v>1156</v>
      </c>
      <c r="B13" s="161"/>
      <c r="C13" s="132">
        <v>161853</v>
      </c>
      <c r="D13" s="134">
        <v>6374</v>
      </c>
      <c r="E13" s="134">
        <v>3030</v>
      </c>
      <c r="F13" s="134">
        <v>7620</v>
      </c>
      <c r="G13" s="134">
        <v>7890</v>
      </c>
      <c r="H13" s="134">
        <v>7868</v>
      </c>
      <c r="I13" s="134">
        <v>13593</v>
      </c>
      <c r="J13" s="134">
        <v>3641</v>
      </c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W13" s="158"/>
      <c r="X13" s="157"/>
    </row>
    <row r="14" spans="1:24" ht="20.100000000000001" customHeight="1">
      <c r="A14" s="161" t="s">
        <v>1155</v>
      </c>
      <c r="B14" s="161"/>
      <c r="C14" s="132">
        <v>177747</v>
      </c>
      <c r="D14" s="134">
        <v>3781</v>
      </c>
      <c r="E14" s="134">
        <v>3297</v>
      </c>
      <c r="F14" s="134">
        <v>8680</v>
      </c>
      <c r="G14" s="134">
        <v>8435</v>
      </c>
      <c r="H14" s="134">
        <v>9117</v>
      </c>
      <c r="I14" s="134">
        <v>15562</v>
      </c>
      <c r="J14" s="134">
        <v>4652</v>
      </c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W14" s="158"/>
      <c r="X14" s="157"/>
    </row>
    <row r="15" spans="1:24" ht="20.100000000000001" customHeight="1">
      <c r="A15" s="460" t="s">
        <v>1189</v>
      </c>
      <c r="B15" s="460"/>
      <c r="C15" s="132">
        <v>48834</v>
      </c>
      <c r="D15" s="134">
        <v>1248</v>
      </c>
      <c r="E15" s="134">
        <v>879</v>
      </c>
      <c r="F15" s="134">
        <v>2329</v>
      </c>
      <c r="G15" s="134">
        <v>2435</v>
      </c>
      <c r="H15" s="134">
        <v>2297</v>
      </c>
      <c r="I15" s="134">
        <v>4063</v>
      </c>
      <c r="J15" s="134">
        <v>1350</v>
      </c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W15" s="158"/>
      <c r="X15" s="157"/>
    </row>
    <row r="16" spans="1:24" ht="20.100000000000001" customHeight="1">
      <c r="A16" s="460" t="s">
        <v>1188</v>
      </c>
      <c r="B16" s="460"/>
      <c r="C16" s="132">
        <v>16535</v>
      </c>
      <c r="D16" s="134">
        <v>368</v>
      </c>
      <c r="E16" s="134">
        <v>294</v>
      </c>
      <c r="F16" s="134">
        <v>768</v>
      </c>
      <c r="G16" s="134">
        <v>711</v>
      </c>
      <c r="H16" s="134">
        <v>968</v>
      </c>
      <c r="I16" s="134">
        <v>1095</v>
      </c>
      <c r="J16" s="134">
        <v>326</v>
      </c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W16" s="158"/>
      <c r="X16" s="157"/>
    </row>
    <row r="17" spans="1:24" ht="20.100000000000001" customHeight="1">
      <c r="A17" s="460" t="s">
        <v>1187</v>
      </c>
      <c r="B17" s="460"/>
      <c r="C17" s="126">
        <v>0</v>
      </c>
      <c r="D17" s="128">
        <v>0</v>
      </c>
      <c r="E17" s="128">
        <v>0</v>
      </c>
      <c r="F17" s="128">
        <v>0</v>
      </c>
      <c r="G17" s="128">
        <v>0</v>
      </c>
      <c r="H17" s="128">
        <v>0</v>
      </c>
      <c r="I17" s="128">
        <v>0</v>
      </c>
      <c r="J17" s="128">
        <v>0</v>
      </c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W17" s="158"/>
      <c r="X17" s="157"/>
    </row>
    <row r="18" spans="1:24" ht="20.100000000000001" customHeight="1">
      <c r="A18" s="460" t="s">
        <v>1186</v>
      </c>
      <c r="B18" s="460"/>
      <c r="C18" s="132">
        <v>52615</v>
      </c>
      <c r="D18" s="134">
        <v>1227</v>
      </c>
      <c r="E18" s="134">
        <v>1003</v>
      </c>
      <c r="F18" s="134">
        <v>2354</v>
      </c>
      <c r="G18" s="134">
        <v>2390</v>
      </c>
      <c r="H18" s="134">
        <v>3218</v>
      </c>
      <c r="I18" s="134">
        <v>3792</v>
      </c>
      <c r="J18" s="134">
        <v>1070</v>
      </c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W18" s="158"/>
      <c r="X18" s="157"/>
    </row>
    <row r="19" spans="1:24" ht="20.100000000000001" customHeight="1">
      <c r="A19" s="460" t="s">
        <v>1185</v>
      </c>
      <c r="B19" s="460"/>
      <c r="C19" s="132">
        <v>52417</v>
      </c>
      <c r="D19" s="46">
        <v>1077</v>
      </c>
      <c r="E19" s="46">
        <v>268</v>
      </c>
      <c r="F19" s="46">
        <v>2562</v>
      </c>
      <c r="G19" s="46">
        <v>1104</v>
      </c>
      <c r="H19" s="46">
        <v>4930</v>
      </c>
      <c r="I19" s="46">
        <v>3920</v>
      </c>
      <c r="J19" s="46">
        <v>905</v>
      </c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W19" s="158"/>
      <c r="X19" s="157"/>
    </row>
    <row r="20" spans="1:24" ht="20.100000000000001" customHeight="1" thickBot="1">
      <c r="A20" s="461" t="s">
        <v>1184</v>
      </c>
      <c r="B20" s="461"/>
      <c r="C20" s="172">
        <v>7205</v>
      </c>
      <c r="D20" s="159">
        <v>292</v>
      </c>
      <c r="E20" s="159">
        <v>211</v>
      </c>
      <c r="F20" s="159">
        <v>228</v>
      </c>
      <c r="G20" s="159">
        <v>378</v>
      </c>
      <c r="H20" s="159">
        <v>414</v>
      </c>
      <c r="I20" s="159">
        <v>666</v>
      </c>
      <c r="J20" s="159">
        <v>123</v>
      </c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W20" s="158"/>
      <c r="X20" s="157"/>
    </row>
    <row r="21" spans="1:24" ht="9.9499999999999993" customHeight="1" thickBot="1">
      <c r="C21" s="427"/>
      <c r="D21" s="427"/>
      <c r="E21" s="427"/>
      <c r="F21" s="427"/>
      <c r="G21" s="427"/>
      <c r="H21" s="427" t="s">
        <v>1193</v>
      </c>
      <c r="I21" s="427"/>
      <c r="J21" s="427"/>
      <c r="K21" s="427"/>
      <c r="L21" s="427"/>
      <c r="M21" s="427"/>
      <c r="N21" s="427"/>
      <c r="O21" s="427"/>
      <c r="P21" s="427"/>
      <c r="Q21" s="427"/>
      <c r="R21" s="427"/>
      <c r="S21" s="427"/>
      <c r="T21" s="427"/>
      <c r="U21" s="427"/>
      <c r="V21" s="35"/>
      <c r="W21" s="120"/>
      <c r="X21" s="157"/>
    </row>
    <row r="22" spans="1:24" ht="20.100000000000001" customHeight="1">
      <c r="A22" s="1353" t="s">
        <v>2</v>
      </c>
      <c r="B22" s="1353"/>
      <c r="C22" s="31" t="s">
        <v>1172</v>
      </c>
      <c r="D22" s="31" t="s">
        <v>1171</v>
      </c>
      <c r="E22" s="31" t="s">
        <v>1170</v>
      </c>
      <c r="F22" s="31" t="s">
        <v>1169</v>
      </c>
      <c r="G22" s="31" t="s">
        <v>1168</v>
      </c>
      <c r="H22" s="31" t="s">
        <v>1167</v>
      </c>
      <c r="I22" s="31" t="s">
        <v>1166</v>
      </c>
      <c r="J22" s="29" t="s">
        <v>1165</v>
      </c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W22" s="162"/>
      <c r="X22" s="162"/>
    </row>
    <row r="23" spans="1:24" s="24" customFormat="1" ht="20.100000000000001" customHeight="1">
      <c r="A23" s="167" t="s">
        <v>1160</v>
      </c>
      <c r="B23" s="166"/>
      <c r="C23" s="171">
        <v>65073</v>
      </c>
      <c r="D23" s="170">
        <v>14504</v>
      </c>
      <c r="E23" s="170">
        <v>551123</v>
      </c>
      <c r="F23" s="170">
        <v>13743</v>
      </c>
      <c r="G23" s="170">
        <v>16688</v>
      </c>
      <c r="H23" s="170">
        <v>105698</v>
      </c>
      <c r="I23" s="170">
        <v>282413</v>
      </c>
      <c r="J23" s="170">
        <v>7038</v>
      </c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3"/>
      <c r="W23" s="112"/>
      <c r="X23" s="454"/>
    </row>
    <row r="24" spans="1:24" s="24" customFormat="1" ht="20.100000000000001" customHeight="1">
      <c r="A24" s="165" t="s">
        <v>12</v>
      </c>
      <c r="B24" s="166"/>
      <c r="C24" s="171">
        <v>55967</v>
      </c>
      <c r="D24" s="170">
        <v>13093</v>
      </c>
      <c r="E24" s="170">
        <v>518810</v>
      </c>
      <c r="F24" s="170">
        <v>12719</v>
      </c>
      <c r="G24" s="170">
        <v>16713</v>
      </c>
      <c r="H24" s="170">
        <v>97088</v>
      </c>
      <c r="I24" s="170">
        <v>265244</v>
      </c>
      <c r="J24" s="170">
        <v>6072</v>
      </c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3"/>
      <c r="X24" s="112"/>
    </row>
    <row r="25" spans="1:24" s="24" customFormat="1" ht="20.100000000000001" customHeight="1">
      <c r="A25" s="165" t="s">
        <v>13</v>
      </c>
      <c r="B25" s="166"/>
      <c r="C25" s="171">
        <v>58381</v>
      </c>
      <c r="D25" s="170">
        <v>13257</v>
      </c>
      <c r="E25" s="170">
        <v>529935</v>
      </c>
      <c r="F25" s="170">
        <v>13561</v>
      </c>
      <c r="G25" s="170">
        <v>16448</v>
      </c>
      <c r="H25" s="170">
        <v>100774</v>
      </c>
      <c r="I25" s="170">
        <v>293218</v>
      </c>
      <c r="J25" s="170">
        <v>5820</v>
      </c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3"/>
      <c r="X25" s="112"/>
    </row>
    <row r="26" spans="1:24" ht="20.100000000000001" customHeight="1">
      <c r="A26" s="165" t="s">
        <v>14</v>
      </c>
      <c r="B26" s="165"/>
      <c r="C26" s="455">
        <v>53622</v>
      </c>
      <c r="D26" s="177">
        <v>12759</v>
      </c>
      <c r="E26" s="177">
        <v>504174</v>
      </c>
      <c r="F26" s="177">
        <v>13195</v>
      </c>
      <c r="G26" s="177">
        <v>14700</v>
      </c>
      <c r="H26" s="177">
        <v>95575</v>
      </c>
      <c r="I26" s="177">
        <v>284789</v>
      </c>
      <c r="J26" s="177">
        <v>5063</v>
      </c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3"/>
      <c r="W26" s="158"/>
      <c r="X26" s="157"/>
    </row>
    <row r="27" spans="1:24" s="24" customFormat="1" ht="20.100000000000001" customHeight="1">
      <c r="A27" s="456" t="s">
        <v>15</v>
      </c>
      <c r="B27" s="456"/>
      <c r="C27" s="457">
        <v>51962</v>
      </c>
      <c r="D27" s="458">
        <v>13115</v>
      </c>
      <c r="E27" s="458">
        <v>486607</v>
      </c>
      <c r="F27" s="458">
        <v>11552</v>
      </c>
      <c r="G27" s="458">
        <v>16029</v>
      </c>
      <c r="H27" s="458">
        <v>94311</v>
      </c>
      <c r="I27" s="458">
        <v>288747</v>
      </c>
      <c r="J27" s="458">
        <v>5278</v>
      </c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3"/>
      <c r="W27" s="158"/>
      <c r="X27" s="157"/>
    </row>
    <row r="28" spans="1:24" ht="15.75" customHeight="1">
      <c r="C28" s="132"/>
      <c r="D28" s="131"/>
      <c r="E28" s="131"/>
      <c r="F28" s="131"/>
      <c r="G28" s="131"/>
      <c r="H28" s="131"/>
      <c r="I28" s="131"/>
      <c r="J28" s="131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459"/>
      <c r="W28" s="162"/>
      <c r="X28" s="157"/>
    </row>
    <row r="29" spans="1:24" ht="20.100000000000001" customHeight="1">
      <c r="A29" s="161" t="s">
        <v>1191</v>
      </c>
      <c r="B29" s="161"/>
      <c r="C29" s="135">
        <v>19918</v>
      </c>
      <c r="D29" s="134">
        <v>7124</v>
      </c>
      <c r="E29" s="134">
        <v>220470</v>
      </c>
      <c r="F29" s="134">
        <v>5825</v>
      </c>
      <c r="G29" s="134">
        <v>12715</v>
      </c>
      <c r="H29" s="134">
        <v>37924</v>
      </c>
      <c r="I29" s="134">
        <v>119428</v>
      </c>
      <c r="J29" s="125">
        <v>3633</v>
      </c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W29" s="158"/>
      <c r="X29" s="157"/>
    </row>
    <row r="30" spans="1:24" ht="20.100000000000001" customHeight="1">
      <c r="A30" s="161" t="s">
        <v>1158</v>
      </c>
      <c r="B30" s="161"/>
      <c r="C30" s="135">
        <v>1509</v>
      </c>
      <c r="D30" s="134">
        <v>380</v>
      </c>
      <c r="E30" s="134">
        <v>7437</v>
      </c>
      <c r="F30" s="134">
        <v>284</v>
      </c>
      <c r="G30" s="134">
        <v>237</v>
      </c>
      <c r="H30" s="134">
        <v>3919</v>
      </c>
      <c r="I30" s="134">
        <v>2398</v>
      </c>
      <c r="J30" s="125">
        <v>11</v>
      </c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W30" s="158"/>
      <c r="X30" s="157"/>
    </row>
    <row r="31" spans="1:24" ht="20.100000000000001" customHeight="1">
      <c r="A31" s="161" t="s">
        <v>1190</v>
      </c>
      <c r="B31" s="161"/>
      <c r="C31" s="135">
        <v>12069</v>
      </c>
      <c r="D31" s="134">
        <v>2362</v>
      </c>
      <c r="E31" s="134">
        <v>87927</v>
      </c>
      <c r="F31" s="134">
        <v>1793</v>
      </c>
      <c r="G31" s="134">
        <v>870</v>
      </c>
      <c r="H31" s="134">
        <v>15975</v>
      </c>
      <c r="I31" s="134">
        <v>52908</v>
      </c>
      <c r="J31" s="125">
        <v>543</v>
      </c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W31" s="158"/>
      <c r="X31" s="157"/>
    </row>
    <row r="32" spans="1:24" ht="20.100000000000001" customHeight="1">
      <c r="A32" s="161" t="s">
        <v>1156</v>
      </c>
      <c r="B32" s="161"/>
      <c r="C32" s="135">
        <v>5840</v>
      </c>
      <c r="D32" s="134">
        <v>897</v>
      </c>
      <c r="E32" s="134">
        <v>54396</v>
      </c>
      <c r="F32" s="134">
        <v>1090</v>
      </c>
      <c r="G32" s="134">
        <v>528</v>
      </c>
      <c r="H32" s="134">
        <v>12962</v>
      </c>
      <c r="I32" s="134">
        <v>29690</v>
      </c>
      <c r="J32" s="125">
        <v>407</v>
      </c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W32" s="158"/>
      <c r="X32" s="157"/>
    </row>
    <row r="33" spans="1:24" ht="20.100000000000001" customHeight="1">
      <c r="A33" s="161" t="s">
        <v>1155</v>
      </c>
      <c r="B33" s="161"/>
      <c r="C33" s="135">
        <v>6362</v>
      </c>
      <c r="D33" s="134">
        <v>1394</v>
      </c>
      <c r="E33" s="134">
        <v>60070</v>
      </c>
      <c r="F33" s="134">
        <v>1305</v>
      </c>
      <c r="G33" s="134">
        <v>368</v>
      </c>
      <c r="H33" s="134">
        <v>15641</v>
      </c>
      <c r="I33" s="134">
        <v>36201</v>
      </c>
      <c r="J33" s="125">
        <v>404</v>
      </c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W33" s="158"/>
      <c r="X33" s="157"/>
    </row>
    <row r="34" spans="1:24" ht="20.100000000000001" customHeight="1">
      <c r="A34" s="460" t="s">
        <v>1189</v>
      </c>
      <c r="B34" s="460"/>
      <c r="C34" s="135">
        <v>1887</v>
      </c>
      <c r="D34" s="134">
        <v>338</v>
      </c>
      <c r="E34" s="134">
        <v>13647</v>
      </c>
      <c r="F34" s="134">
        <v>345</v>
      </c>
      <c r="G34" s="134">
        <v>254</v>
      </c>
      <c r="H34" s="134">
        <v>3359</v>
      </c>
      <c r="I34" s="134">
        <v>12664</v>
      </c>
      <c r="J34" s="125">
        <v>58</v>
      </c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W34" s="158"/>
      <c r="X34" s="157"/>
    </row>
    <row r="35" spans="1:24" ht="20.100000000000001" customHeight="1">
      <c r="A35" s="460" t="s">
        <v>1188</v>
      </c>
      <c r="B35" s="460"/>
      <c r="C35" s="135">
        <v>511</v>
      </c>
      <c r="D35" s="134">
        <v>66</v>
      </c>
      <c r="E35" s="134">
        <v>6313</v>
      </c>
      <c r="F35" s="134">
        <v>152</v>
      </c>
      <c r="G35" s="134">
        <v>65</v>
      </c>
      <c r="H35" s="134">
        <v>1177</v>
      </c>
      <c r="I35" s="134">
        <v>3391</v>
      </c>
      <c r="J35" s="125">
        <v>2</v>
      </c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W35" s="158"/>
      <c r="X35" s="157"/>
    </row>
    <row r="36" spans="1:24" ht="20.100000000000001" customHeight="1">
      <c r="A36" s="460" t="s">
        <v>1187</v>
      </c>
      <c r="B36" s="460"/>
      <c r="C36" s="126">
        <v>0</v>
      </c>
      <c r="D36" s="128">
        <v>0</v>
      </c>
      <c r="E36" s="128">
        <v>0</v>
      </c>
      <c r="F36" s="128">
        <v>0</v>
      </c>
      <c r="G36" s="128">
        <v>0</v>
      </c>
      <c r="H36" s="128">
        <v>0</v>
      </c>
      <c r="I36" s="128">
        <v>0</v>
      </c>
      <c r="J36" s="128">
        <v>0</v>
      </c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W36" s="158"/>
      <c r="X36" s="157"/>
    </row>
    <row r="37" spans="1:24" ht="20.100000000000001" customHeight="1">
      <c r="A37" s="460" t="s">
        <v>1186</v>
      </c>
      <c r="B37" s="460"/>
      <c r="C37" s="135">
        <v>1946</v>
      </c>
      <c r="D37" s="134">
        <v>305</v>
      </c>
      <c r="E37" s="134">
        <v>22354</v>
      </c>
      <c r="F37" s="134">
        <v>689</v>
      </c>
      <c r="G37" s="134">
        <v>410</v>
      </c>
      <c r="H37" s="134">
        <v>2928</v>
      </c>
      <c r="I37" s="134">
        <v>7900</v>
      </c>
      <c r="J37" s="125">
        <v>214</v>
      </c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W37" s="158"/>
      <c r="X37" s="157"/>
    </row>
    <row r="38" spans="1:24" ht="20.100000000000001" customHeight="1">
      <c r="A38" s="460" t="s">
        <v>1185</v>
      </c>
      <c r="B38" s="460"/>
      <c r="C38" s="135">
        <v>1751</v>
      </c>
      <c r="D38" s="46">
        <v>203</v>
      </c>
      <c r="E38" s="46">
        <v>10844</v>
      </c>
      <c r="F38" s="134">
        <v>19</v>
      </c>
      <c r="G38" s="134">
        <v>481</v>
      </c>
      <c r="H38" s="134">
        <v>56</v>
      </c>
      <c r="I38" s="134">
        <v>23252</v>
      </c>
      <c r="J38" s="125">
        <v>0</v>
      </c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W38" s="158"/>
      <c r="X38" s="157"/>
    </row>
    <row r="39" spans="1:24" ht="20.100000000000001" customHeight="1" thickBot="1">
      <c r="A39" s="461" t="s">
        <v>1184</v>
      </c>
      <c r="B39" s="461"/>
      <c r="C39" s="169">
        <v>169</v>
      </c>
      <c r="D39" s="159">
        <v>46</v>
      </c>
      <c r="E39" s="159">
        <v>3149</v>
      </c>
      <c r="F39" s="159">
        <v>50</v>
      </c>
      <c r="G39" s="159">
        <v>101</v>
      </c>
      <c r="H39" s="159">
        <v>370</v>
      </c>
      <c r="I39" s="159">
        <v>915</v>
      </c>
      <c r="J39" s="121">
        <v>6</v>
      </c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W39" s="158"/>
      <c r="X39" s="157"/>
    </row>
    <row r="40" spans="1:24" ht="9.9499999999999993" customHeight="1" thickBot="1">
      <c r="A40" s="460"/>
      <c r="B40" s="460"/>
      <c r="C40" s="168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25"/>
      <c r="S40" s="47"/>
      <c r="T40" s="134"/>
      <c r="U40" s="125"/>
      <c r="W40" s="158"/>
      <c r="X40" s="157"/>
    </row>
    <row r="41" spans="1:24" ht="20.100000000000001" customHeight="1">
      <c r="A41" s="1353" t="s">
        <v>2</v>
      </c>
      <c r="B41" s="1353"/>
      <c r="C41" s="5" t="s">
        <v>1164</v>
      </c>
      <c r="D41" s="5" t="s">
        <v>1192</v>
      </c>
      <c r="E41" s="138" t="s">
        <v>1162</v>
      </c>
      <c r="F41" s="4"/>
      <c r="G41" s="4"/>
      <c r="H41" s="4"/>
      <c r="I41" s="4"/>
      <c r="J41" s="4"/>
      <c r="K41" s="164"/>
      <c r="L41" s="164"/>
      <c r="M41" s="164"/>
      <c r="N41" s="164"/>
      <c r="O41" s="164"/>
      <c r="P41" s="164"/>
      <c r="Q41" s="164"/>
      <c r="R41" s="164"/>
      <c r="W41" s="162"/>
      <c r="X41" s="162"/>
    </row>
    <row r="42" spans="1:24" s="24" customFormat="1" ht="20.100000000000001" customHeight="1">
      <c r="A42" s="167" t="s">
        <v>1160</v>
      </c>
      <c r="B42" s="166"/>
      <c r="C42" s="135">
        <v>18477</v>
      </c>
      <c r="D42" s="46">
        <v>52064</v>
      </c>
      <c r="E42" s="46">
        <v>14</v>
      </c>
      <c r="F42" s="4"/>
      <c r="G42" s="4"/>
      <c r="H42" s="4"/>
      <c r="I42" s="4"/>
      <c r="J42" s="4"/>
      <c r="K42" s="164"/>
      <c r="L42" s="164"/>
      <c r="M42" s="164"/>
      <c r="N42" s="164"/>
      <c r="O42" s="164"/>
      <c r="P42" s="164"/>
      <c r="Q42" s="164"/>
      <c r="R42" s="164"/>
      <c r="V42" s="163"/>
      <c r="W42" s="112"/>
      <c r="X42" s="454"/>
    </row>
    <row r="43" spans="1:24" s="24" customFormat="1" ht="20.100000000000001" customHeight="1">
      <c r="A43" s="165" t="s">
        <v>12</v>
      </c>
      <c r="B43" s="166"/>
      <c r="C43" s="135">
        <v>15963</v>
      </c>
      <c r="D43" s="46">
        <v>55269</v>
      </c>
      <c r="E43" s="46">
        <v>5</v>
      </c>
      <c r="F43" s="4"/>
      <c r="G43" s="4"/>
      <c r="H43" s="4"/>
      <c r="I43" s="4"/>
      <c r="J43" s="4"/>
      <c r="K43" s="164"/>
      <c r="L43" s="164"/>
      <c r="M43" s="164"/>
      <c r="N43" s="164"/>
      <c r="O43" s="164"/>
      <c r="P43" s="164"/>
      <c r="Q43" s="164"/>
      <c r="R43" s="164"/>
      <c r="V43" s="163"/>
      <c r="X43" s="112"/>
    </row>
    <row r="44" spans="1:24" s="24" customFormat="1" ht="20.100000000000001" customHeight="1">
      <c r="A44" s="165" t="s">
        <v>13</v>
      </c>
      <c r="B44" s="166"/>
      <c r="C44" s="135">
        <v>14121</v>
      </c>
      <c r="D44" s="46">
        <v>50880</v>
      </c>
      <c r="E44" s="46">
        <v>4</v>
      </c>
      <c r="F44" s="4"/>
      <c r="G44" s="4"/>
      <c r="H44" s="4"/>
      <c r="I44" s="4"/>
      <c r="J44" s="4"/>
      <c r="K44" s="164"/>
      <c r="L44" s="164"/>
      <c r="M44" s="164"/>
      <c r="N44" s="164"/>
      <c r="O44" s="164"/>
      <c r="P44" s="164"/>
      <c r="Q44" s="164"/>
      <c r="R44" s="164"/>
      <c r="V44" s="163"/>
      <c r="X44" s="112"/>
    </row>
    <row r="45" spans="1:24" ht="20.100000000000001" customHeight="1">
      <c r="A45" s="165" t="s">
        <v>14</v>
      </c>
      <c r="B45" s="165"/>
      <c r="C45" s="135">
        <v>13331</v>
      </c>
      <c r="D45" s="134">
        <v>42404</v>
      </c>
      <c r="E45" s="134">
        <v>2</v>
      </c>
      <c r="F45" s="4"/>
      <c r="G45" s="4"/>
      <c r="H45" s="4"/>
      <c r="I45" s="4"/>
      <c r="J45" s="4"/>
      <c r="K45" s="164"/>
      <c r="L45" s="164"/>
      <c r="M45" s="164"/>
      <c r="N45" s="164"/>
      <c r="O45" s="164"/>
      <c r="P45" s="164"/>
      <c r="Q45" s="164"/>
      <c r="R45" s="164"/>
      <c r="V45" s="163"/>
      <c r="W45" s="158"/>
      <c r="X45" s="157"/>
    </row>
    <row r="46" spans="1:24" s="24" customFormat="1" ht="20.100000000000001" customHeight="1">
      <c r="A46" s="456" t="s">
        <v>15</v>
      </c>
      <c r="B46" s="456"/>
      <c r="C46" s="457">
        <v>13171</v>
      </c>
      <c r="D46" s="458">
        <v>40901</v>
      </c>
      <c r="E46" s="462">
        <v>3</v>
      </c>
      <c r="F46" s="4"/>
      <c r="G46" s="4"/>
      <c r="H46" s="4"/>
      <c r="I46" s="4"/>
      <c r="J46" s="4"/>
      <c r="K46" s="164"/>
      <c r="L46" s="164"/>
      <c r="M46" s="164"/>
      <c r="N46" s="164"/>
      <c r="O46" s="164"/>
      <c r="P46" s="164"/>
      <c r="Q46" s="164"/>
      <c r="R46" s="164"/>
      <c r="V46" s="163"/>
      <c r="W46" s="158"/>
      <c r="X46" s="157"/>
    </row>
    <row r="47" spans="1:24" ht="15.75" customHeight="1">
      <c r="C47" s="132"/>
      <c r="D47" s="131"/>
      <c r="E47" s="131"/>
      <c r="F47" s="4"/>
      <c r="G47" s="4"/>
      <c r="H47" s="4"/>
      <c r="I47" s="4"/>
      <c r="J47" s="4"/>
      <c r="K47" s="164"/>
      <c r="L47" s="164"/>
      <c r="M47" s="164"/>
      <c r="N47" s="164"/>
      <c r="O47" s="164"/>
      <c r="P47" s="164"/>
      <c r="Q47" s="164"/>
      <c r="R47" s="164"/>
      <c r="V47" s="459"/>
      <c r="W47" s="162"/>
      <c r="X47" s="157"/>
    </row>
    <row r="48" spans="1:24" ht="20.100000000000001" customHeight="1">
      <c r="A48" s="161" t="s">
        <v>1191</v>
      </c>
      <c r="B48" s="161"/>
      <c r="C48" s="135">
        <v>5147</v>
      </c>
      <c r="D48" s="134">
        <v>31434</v>
      </c>
      <c r="E48" s="125">
        <v>3</v>
      </c>
      <c r="F48" s="4"/>
      <c r="G48" s="4"/>
      <c r="H48" s="4"/>
      <c r="I48" s="4"/>
      <c r="J48" s="4"/>
      <c r="K48" s="164"/>
      <c r="L48" s="164"/>
      <c r="M48" s="164"/>
      <c r="N48" s="164"/>
      <c r="O48" s="164"/>
      <c r="P48" s="164"/>
      <c r="Q48" s="164"/>
      <c r="R48" s="164"/>
      <c r="W48" s="158"/>
      <c r="X48" s="157"/>
    </row>
    <row r="49" spans="1:24" ht="20.100000000000001" customHeight="1">
      <c r="A49" s="161" t="s">
        <v>1158</v>
      </c>
      <c r="B49" s="161"/>
      <c r="C49" s="135">
        <v>22</v>
      </c>
      <c r="D49" s="134">
        <v>595</v>
      </c>
      <c r="E49" s="125">
        <v>0</v>
      </c>
      <c r="F49" s="4"/>
      <c r="G49" s="4"/>
      <c r="H49" s="4"/>
      <c r="I49" s="4"/>
      <c r="J49" s="4"/>
      <c r="K49" s="164"/>
      <c r="L49" s="164"/>
      <c r="M49" s="164"/>
      <c r="N49" s="164"/>
      <c r="O49" s="164"/>
      <c r="P49" s="164"/>
      <c r="Q49" s="164"/>
      <c r="R49" s="164"/>
      <c r="W49" s="158"/>
      <c r="X49" s="157"/>
    </row>
    <row r="50" spans="1:24" ht="20.100000000000001" customHeight="1">
      <c r="A50" s="161" t="s">
        <v>1190</v>
      </c>
      <c r="B50" s="161"/>
      <c r="C50" s="135">
        <v>3257</v>
      </c>
      <c r="D50" s="134">
        <v>1156</v>
      </c>
      <c r="E50" s="125">
        <v>0</v>
      </c>
      <c r="F50" s="4"/>
      <c r="G50" s="4"/>
      <c r="H50" s="4"/>
      <c r="I50" s="4"/>
      <c r="J50" s="4"/>
      <c r="K50" s="164"/>
      <c r="L50" s="164"/>
      <c r="M50" s="164"/>
      <c r="N50" s="164"/>
      <c r="O50" s="164"/>
      <c r="P50" s="164"/>
      <c r="Q50" s="164"/>
      <c r="R50" s="164"/>
      <c r="W50" s="158"/>
      <c r="X50" s="157"/>
    </row>
    <row r="51" spans="1:24" ht="20.100000000000001" customHeight="1">
      <c r="A51" s="161" t="s">
        <v>1156</v>
      </c>
      <c r="B51" s="161"/>
      <c r="C51" s="135">
        <v>1236</v>
      </c>
      <c r="D51" s="134">
        <v>4791</v>
      </c>
      <c r="E51" s="125">
        <v>0</v>
      </c>
      <c r="F51" s="4"/>
      <c r="G51" s="4"/>
      <c r="H51" s="4"/>
      <c r="I51" s="4"/>
      <c r="J51" s="4"/>
      <c r="K51" s="164"/>
      <c r="L51" s="164"/>
      <c r="M51" s="164"/>
      <c r="N51" s="164"/>
      <c r="O51" s="164"/>
      <c r="P51" s="164"/>
      <c r="Q51" s="164"/>
      <c r="R51" s="164"/>
      <c r="W51" s="158"/>
      <c r="X51" s="157"/>
    </row>
    <row r="52" spans="1:24" ht="20.100000000000001" customHeight="1">
      <c r="A52" s="161" t="s">
        <v>1155</v>
      </c>
      <c r="B52" s="161"/>
      <c r="C52" s="135">
        <v>1569</v>
      </c>
      <c r="D52" s="134">
        <v>909</v>
      </c>
      <c r="E52" s="125">
        <v>0</v>
      </c>
      <c r="F52" s="4"/>
      <c r="G52" s="4"/>
      <c r="H52" s="4"/>
      <c r="I52" s="4"/>
      <c r="J52" s="4"/>
      <c r="K52" s="164"/>
      <c r="L52" s="164"/>
      <c r="M52" s="164"/>
      <c r="N52" s="164"/>
      <c r="O52" s="164"/>
      <c r="P52" s="164"/>
      <c r="Q52" s="164"/>
      <c r="R52" s="164"/>
      <c r="W52" s="158"/>
      <c r="X52" s="157"/>
    </row>
    <row r="53" spans="1:24" ht="20.100000000000001" customHeight="1">
      <c r="A53" s="460" t="s">
        <v>1189</v>
      </c>
      <c r="B53" s="460"/>
      <c r="C53" s="135">
        <v>480</v>
      </c>
      <c r="D53" s="134">
        <v>1201</v>
      </c>
      <c r="E53" s="125">
        <v>0</v>
      </c>
      <c r="F53" s="4"/>
      <c r="G53" s="4"/>
      <c r="H53" s="4"/>
      <c r="I53" s="4"/>
      <c r="J53" s="4"/>
      <c r="K53" s="164"/>
      <c r="L53" s="164"/>
      <c r="M53" s="164"/>
      <c r="N53" s="164"/>
      <c r="O53" s="164"/>
      <c r="P53" s="164"/>
      <c r="Q53" s="164"/>
      <c r="R53" s="164"/>
      <c r="W53" s="158"/>
      <c r="X53" s="157"/>
    </row>
    <row r="54" spans="1:24" ht="20.100000000000001" customHeight="1">
      <c r="A54" s="460" t="s">
        <v>1188</v>
      </c>
      <c r="B54" s="460"/>
      <c r="C54" s="135">
        <v>168</v>
      </c>
      <c r="D54" s="134">
        <v>160</v>
      </c>
      <c r="E54" s="125">
        <v>0</v>
      </c>
      <c r="F54" s="4"/>
      <c r="G54" s="4"/>
      <c r="H54" s="4"/>
      <c r="I54" s="4"/>
      <c r="J54" s="4"/>
      <c r="K54" s="164"/>
      <c r="L54" s="164"/>
      <c r="M54" s="164"/>
      <c r="N54" s="164"/>
      <c r="O54" s="164"/>
      <c r="P54" s="164"/>
      <c r="Q54" s="164"/>
      <c r="R54" s="164"/>
      <c r="W54" s="158"/>
      <c r="X54" s="157"/>
    </row>
    <row r="55" spans="1:24" ht="20.100000000000001" customHeight="1">
      <c r="A55" s="460" t="s">
        <v>1187</v>
      </c>
      <c r="B55" s="460"/>
      <c r="C55" s="126">
        <v>0</v>
      </c>
      <c r="D55" s="128">
        <v>0</v>
      </c>
      <c r="E55" s="128">
        <v>0</v>
      </c>
      <c r="F55" s="4"/>
      <c r="G55" s="4"/>
      <c r="H55" s="4"/>
      <c r="I55" s="4"/>
      <c r="J55" s="4"/>
      <c r="K55" s="164"/>
      <c r="L55" s="164"/>
      <c r="M55" s="164"/>
      <c r="N55" s="164"/>
      <c r="O55" s="164"/>
      <c r="P55" s="164"/>
      <c r="Q55" s="164"/>
      <c r="R55" s="164"/>
      <c r="W55" s="158"/>
      <c r="X55" s="157"/>
    </row>
    <row r="56" spans="1:24" ht="20.100000000000001" customHeight="1">
      <c r="A56" s="460" t="s">
        <v>1186</v>
      </c>
      <c r="B56" s="460"/>
      <c r="C56" s="135">
        <v>292</v>
      </c>
      <c r="D56" s="134">
        <v>523</v>
      </c>
      <c r="E56" s="125">
        <v>0</v>
      </c>
      <c r="F56" s="4"/>
      <c r="G56" s="4"/>
      <c r="H56" s="4"/>
      <c r="I56" s="4"/>
      <c r="J56" s="4"/>
      <c r="K56" s="164"/>
      <c r="L56" s="164"/>
      <c r="M56" s="164"/>
      <c r="N56" s="164"/>
      <c r="O56" s="164"/>
      <c r="P56" s="164"/>
      <c r="Q56" s="164"/>
      <c r="R56" s="164"/>
      <c r="W56" s="158"/>
      <c r="X56" s="157"/>
    </row>
    <row r="57" spans="1:24" ht="20.100000000000001" customHeight="1">
      <c r="A57" s="460" t="s">
        <v>1185</v>
      </c>
      <c r="B57" s="460"/>
      <c r="C57" s="135">
        <v>982</v>
      </c>
      <c r="D57" s="134">
        <v>63</v>
      </c>
      <c r="E57" s="125">
        <v>0</v>
      </c>
      <c r="F57" s="4"/>
      <c r="G57" s="4"/>
      <c r="H57" s="4"/>
      <c r="I57" s="4"/>
      <c r="J57" s="4"/>
      <c r="K57" s="164"/>
      <c r="L57" s="164"/>
      <c r="M57" s="164"/>
      <c r="N57" s="164"/>
      <c r="O57" s="164"/>
      <c r="P57" s="164"/>
      <c r="Q57" s="164"/>
      <c r="R57" s="164"/>
      <c r="W57" s="158"/>
      <c r="X57" s="157"/>
    </row>
    <row r="58" spans="1:24" ht="20.100000000000001" customHeight="1" thickBot="1">
      <c r="A58" s="461" t="s">
        <v>1184</v>
      </c>
      <c r="B58" s="461"/>
      <c r="C58" s="160">
        <v>18</v>
      </c>
      <c r="D58" s="159">
        <v>69</v>
      </c>
      <c r="E58" s="121">
        <v>0</v>
      </c>
      <c r="F58" s="4"/>
      <c r="G58" s="4"/>
      <c r="H58" s="4"/>
      <c r="I58" s="4"/>
      <c r="J58" s="4"/>
      <c r="K58" s="164"/>
      <c r="L58" s="164"/>
      <c r="M58" s="164"/>
      <c r="N58" s="164"/>
      <c r="O58" s="164"/>
      <c r="P58" s="164"/>
      <c r="Q58" s="164"/>
      <c r="R58" s="164"/>
      <c r="W58" s="158"/>
      <c r="X58" s="157"/>
    </row>
    <row r="59" spans="1:24" s="38" customFormat="1" ht="42" customHeight="1">
      <c r="A59" s="1352" t="s">
        <v>1183</v>
      </c>
      <c r="B59" s="1352"/>
      <c r="C59" s="1352"/>
      <c r="D59" s="1352"/>
      <c r="E59" s="1352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14"/>
      <c r="W59" s="112"/>
      <c r="X59" s="157"/>
    </row>
    <row r="60" spans="1:24" s="38" customFormat="1" ht="13.5" customHeight="1">
      <c r="A60" s="76"/>
      <c r="B60" s="76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14"/>
      <c r="W60" s="112"/>
      <c r="X60" s="157"/>
    </row>
    <row r="61" spans="1:24" ht="13.5" customHeight="1">
      <c r="C61" s="155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4"/>
      <c r="X61" s="177"/>
    </row>
    <row r="62" spans="1:24" ht="13.5" customHeight="1"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4"/>
    </row>
    <row r="63" spans="1:24" ht="13.5" customHeight="1">
      <c r="C63" s="153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spans="1:24" ht="13.5" customHeight="1"/>
    <row r="74" spans="1:2">
      <c r="A74" s="27"/>
      <c r="B74" s="27"/>
    </row>
  </sheetData>
  <mergeCells count="5">
    <mergeCell ref="A3:B3"/>
    <mergeCell ref="A1:J1"/>
    <mergeCell ref="A22:B22"/>
    <mergeCell ref="A41:B41"/>
    <mergeCell ref="A59:E5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headerFooter alignWithMargins="0"/>
  <colBreaks count="1" manualBreakCount="1">
    <brk id="10" max="58" man="1"/>
  </col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BreakPreview" zoomScaleNormal="100" zoomScaleSheetLayoutView="100" workbookViewId="0">
      <selection activeCell="I15" sqref="I15"/>
    </sheetView>
  </sheetViews>
  <sheetFormatPr defaultColWidth="9" defaultRowHeight="21" customHeight="1"/>
  <cols>
    <col min="1" max="1" width="4.625" style="269" customWidth="1"/>
    <col min="2" max="2" width="4" style="269" bestFit="1" customWidth="1"/>
    <col min="3" max="3" width="5.5" style="269" customWidth="1"/>
    <col min="4" max="10" width="14.625" style="269" customWidth="1"/>
    <col min="11" max="15" width="5.5" style="269" customWidth="1"/>
    <col min="16" max="16384" width="9" style="269"/>
  </cols>
  <sheetData>
    <row r="1" spans="1:10" ht="27" customHeight="1">
      <c r="A1" s="1836" t="s">
        <v>2308</v>
      </c>
      <c r="B1" s="1836"/>
      <c r="C1" s="1836"/>
      <c r="D1" s="1836"/>
      <c r="E1" s="1836"/>
      <c r="F1" s="1836"/>
      <c r="G1" s="1836"/>
      <c r="H1" s="1836"/>
      <c r="I1" s="1836"/>
      <c r="J1" s="1836"/>
    </row>
    <row r="2" spans="1:10" ht="20.100000000000001" customHeight="1" thickBot="1">
      <c r="A2" s="1817"/>
      <c r="B2" s="1817"/>
      <c r="C2" s="1817"/>
      <c r="D2" s="1819"/>
      <c r="E2" s="1819"/>
      <c r="F2" s="1819"/>
      <c r="G2" s="1819"/>
      <c r="H2" s="1819"/>
      <c r="I2" s="1819"/>
      <c r="J2" s="1819"/>
    </row>
    <row r="3" spans="1:10" ht="20.100000000000001" customHeight="1">
      <c r="A3" s="1835" t="s">
        <v>2</v>
      </c>
      <c r="B3" s="1834"/>
      <c r="C3" s="1834"/>
      <c r="D3" s="1834" t="s">
        <v>2307</v>
      </c>
      <c r="E3" s="1833" t="s">
        <v>2306</v>
      </c>
      <c r="F3" s="1833"/>
      <c r="G3" s="1833"/>
      <c r="H3" s="1833"/>
      <c r="I3" s="1833"/>
      <c r="J3" s="1832"/>
    </row>
    <row r="4" spans="1:10" ht="20.100000000000001" customHeight="1">
      <c r="A4" s="1830"/>
      <c r="B4" s="1829"/>
      <c r="C4" s="1829"/>
      <c r="D4" s="1829"/>
      <c r="E4" s="1829" t="s">
        <v>2305</v>
      </c>
      <c r="F4" s="1829" t="s">
        <v>2304</v>
      </c>
      <c r="G4" s="1829" t="s">
        <v>2303</v>
      </c>
      <c r="H4" s="1829"/>
      <c r="I4" s="1829"/>
      <c r="J4" s="1831"/>
    </row>
    <row r="5" spans="1:10" ht="20.100000000000001" customHeight="1">
      <c r="A5" s="1830"/>
      <c r="B5" s="1829"/>
      <c r="C5" s="1829"/>
      <c r="D5" s="1829"/>
      <c r="E5" s="1829"/>
      <c r="F5" s="1829"/>
      <c r="G5" s="1829" t="s">
        <v>2302</v>
      </c>
      <c r="H5" s="1829"/>
      <c r="I5" s="1829" t="s">
        <v>2301</v>
      </c>
      <c r="J5" s="1831"/>
    </row>
    <row r="6" spans="1:10" ht="20.100000000000001" customHeight="1">
      <c r="A6" s="1830"/>
      <c r="B6" s="1829"/>
      <c r="C6" s="1829"/>
      <c r="D6" s="1829"/>
      <c r="E6" s="1829"/>
      <c r="F6" s="1829"/>
      <c r="G6" s="1828" t="s">
        <v>61</v>
      </c>
      <c r="H6" s="1828" t="s">
        <v>60</v>
      </c>
      <c r="I6" s="1828" t="s">
        <v>61</v>
      </c>
      <c r="J6" s="294" t="s">
        <v>60</v>
      </c>
    </row>
    <row r="7" spans="1:10" ht="20.100000000000001" customHeight="1">
      <c r="A7" s="1827"/>
      <c r="B7" s="1827"/>
      <c r="C7" s="1826"/>
      <c r="D7" s="1825" t="s">
        <v>1808</v>
      </c>
      <c r="E7" s="1119" t="s">
        <v>1808</v>
      </c>
      <c r="F7" s="1119" t="s">
        <v>1808</v>
      </c>
      <c r="G7" s="1119" t="s">
        <v>2300</v>
      </c>
      <c r="H7" s="1119" t="s">
        <v>1808</v>
      </c>
      <c r="I7" s="1119" t="s">
        <v>2300</v>
      </c>
      <c r="J7" s="1119" t="s">
        <v>1808</v>
      </c>
    </row>
    <row r="8" spans="1:10" ht="20.100000000000001" customHeight="1">
      <c r="A8" s="1817" t="s">
        <v>1229</v>
      </c>
      <c r="B8" s="1817"/>
      <c r="C8" s="1824"/>
      <c r="D8" s="309">
        <v>57016</v>
      </c>
      <c r="E8" s="309">
        <v>47373</v>
      </c>
      <c r="F8" s="309">
        <v>9643</v>
      </c>
      <c r="G8" s="309">
        <v>346</v>
      </c>
      <c r="H8" s="309">
        <v>6078</v>
      </c>
      <c r="I8" s="309">
        <v>106</v>
      </c>
      <c r="J8" s="309">
        <v>1332</v>
      </c>
    </row>
    <row r="9" spans="1:10" ht="20.100000000000001" customHeight="1">
      <c r="A9" s="1823" t="s">
        <v>50</v>
      </c>
      <c r="B9" s="1823"/>
      <c r="C9" s="1822"/>
      <c r="D9" s="309">
        <v>37881</v>
      </c>
      <c r="E9" s="309">
        <v>33693</v>
      </c>
      <c r="F9" s="309">
        <v>4188</v>
      </c>
      <c r="G9" s="309">
        <v>101</v>
      </c>
      <c r="H9" s="309">
        <v>1212</v>
      </c>
      <c r="I9" s="309">
        <v>5</v>
      </c>
      <c r="J9" s="309">
        <v>242</v>
      </c>
    </row>
    <row r="10" spans="1:10" ht="20.100000000000001" customHeight="1">
      <c r="A10" s="1823" t="s">
        <v>49</v>
      </c>
      <c r="B10" s="1823"/>
      <c r="C10" s="1822"/>
      <c r="D10" s="309">
        <v>40446</v>
      </c>
      <c r="E10" s="309">
        <v>36627</v>
      </c>
      <c r="F10" s="309">
        <v>3819</v>
      </c>
      <c r="G10" s="309">
        <v>44</v>
      </c>
      <c r="H10" s="309">
        <v>1049</v>
      </c>
      <c r="I10" s="309">
        <v>5</v>
      </c>
      <c r="J10" s="309">
        <v>144</v>
      </c>
    </row>
    <row r="11" spans="1:10" ht="20.100000000000001" customHeight="1">
      <c r="A11" s="1823" t="s">
        <v>1228</v>
      </c>
      <c r="B11" s="1823"/>
      <c r="C11" s="1822"/>
      <c r="D11" s="309">
        <v>39280</v>
      </c>
      <c r="E11" s="309">
        <v>35689</v>
      </c>
      <c r="F11" s="309">
        <v>3591</v>
      </c>
      <c r="G11" s="309">
        <v>71</v>
      </c>
      <c r="H11" s="309">
        <v>1030</v>
      </c>
      <c r="I11" s="309">
        <v>4</v>
      </c>
      <c r="J11" s="309">
        <v>79</v>
      </c>
    </row>
    <row r="12" spans="1:10" s="920" customFormat="1" ht="20.100000000000001" customHeight="1">
      <c r="A12" s="1821" t="s">
        <v>56</v>
      </c>
      <c r="B12" s="1821"/>
      <c r="C12" s="1820"/>
      <c r="D12" s="360">
        <v>40145</v>
      </c>
      <c r="E12" s="360">
        <v>36478</v>
      </c>
      <c r="F12" s="360">
        <v>3667</v>
      </c>
      <c r="G12" s="360">
        <v>161</v>
      </c>
      <c r="H12" s="360">
        <v>2567</v>
      </c>
      <c r="I12" s="360">
        <v>14</v>
      </c>
      <c r="J12" s="360">
        <v>298</v>
      </c>
    </row>
    <row r="13" spans="1:10" ht="20.100000000000001" customHeight="1">
      <c r="B13" s="1819"/>
      <c r="C13" s="1818"/>
      <c r="D13" s="309"/>
      <c r="E13" s="309"/>
      <c r="F13" s="309"/>
      <c r="G13" s="309"/>
      <c r="H13" s="309"/>
      <c r="I13" s="309"/>
      <c r="J13" s="309"/>
    </row>
    <row r="14" spans="1:10" ht="20.100000000000001" customHeight="1">
      <c r="A14" s="1817" t="s">
        <v>1227</v>
      </c>
      <c r="B14" s="1817"/>
      <c r="C14" s="1816" t="s">
        <v>57</v>
      </c>
      <c r="D14" s="309">
        <v>2165</v>
      </c>
      <c r="E14" s="309">
        <v>1971</v>
      </c>
      <c r="F14" s="309">
        <v>194</v>
      </c>
      <c r="G14" s="309">
        <v>9</v>
      </c>
      <c r="H14" s="309">
        <v>139</v>
      </c>
      <c r="I14" s="309">
        <v>0</v>
      </c>
      <c r="J14" s="309">
        <v>16</v>
      </c>
    </row>
    <row r="15" spans="1:10" ht="20.100000000000001" customHeight="1">
      <c r="C15" s="1816" t="s">
        <v>56</v>
      </c>
      <c r="D15" s="309">
        <v>4851</v>
      </c>
      <c r="E15" s="309">
        <v>4150</v>
      </c>
      <c r="F15" s="309">
        <v>701</v>
      </c>
      <c r="G15" s="309">
        <v>18</v>
      </c>
      <c r="H15" s="309">
        <v>292</v>
      </c>
      <c r="I15" s="309">
        <v>3</v>
      </c>
      <c r="J15" s="309">
        <v>57</v>
      </c>
    </row>
    <row r="16" spans="1:10" ht="20.100000000000001" customHeight="1">
      <c r="C16" s="1816" t="s">
        <v>55</v>
      </c>
      <c r="D16" s="309">
        <v>3556</v>
      </c>
      <c r="E16" s="309">
        <v>3200</v>
      </c>
      <c r="F16" s="309">
        <v>356</v>
      </c>
      <c r="G16" s="309">
        <v>14</v>
      </c>
      <c r="H16" s="309">
        <v>225</v>
      </c>
      <c r="I16" s="309">
        <v>1</v>
      </c>
      <c r="J16" s="309">
        <v>29</v>
      </c>
    </row>
    <row r="17" spans="1:10" ht="20.100000000000001" customHeight="1">
      <c r="C17" s="1816" t="s">
        <v>54</v>
      </c>
      <c r="D17" s="309">
        <v>4055</v>
      </c>
      <c r="E17" s="309">
        <v>3580</v>
      </c>
      <c r="F17" s="309">
        <v>475</v>
      </c>
      <c r="G17" s="309">
        <v>16</v>
      </c>
      <c r="H17" s="309">
        <v>252</v>
      </c>
      <c r="I17" s="309">
        <v>2</v>
      </c>
      <c r="J17" s="309">
        <v>39</v>
      </c>
    </row>
    <row r="18" spans="1:10" ht="20.100000000000001" customHeight="1">
      <c r="C18" s="1816" t="s">
        <v>53</v>
      </c>
      <c r="D18" s="309">
        <v>3840</v>
      </c>
      <c r="E18" s="309">
        <v>3430</v>
      </c>
      <c r="F18" s="309">
        <v>410</v>
      </c>
      <c r="G18" s="309">
        <v>15</v>
      </c>
      <c r="H18" s="309">
        <v>241</v>
      </c>
      <c r="I18" s="309">
        <v>2</v>
      </c>
      <c r="J18" s="309">
        <v>33</v>
      </c>
    </row>
    <row r="19" spans="1:10" ht="20.100000000000001" customHeight="1">
      <c r="C19" s="1816" t="s">
        <v>52</v>
      </c>
      <c r="D19" s="309">
        <v>3404</v>
      </c>
      <c r="E19" s="309">
        <v>2967</v>
      </c>
      <c r="F19" s="309">
        <v>437</v>
      </c>
      <c r="G19" s="309">
        <v>13</v>
      </c>
      <c r="H19" s="309">
        <v>209</v>
      </c>
      <c r="I19" s="309">
        <v>2</v>
      </c>
      <c r="J19" s="309">
        <v>35</v>
      </c>
    </row>
    <row r="20" spans="1:10" ht="20.100000000000001" customHeight="1">
      <c r="C20" s="1816">
        <v>10</v>
      </c>
      <c r="D20" s="309">
        <v>4312</v>
      </c>
      <c r="E20" s="309">
        <v>3860</v>
      </c>
      <c r="F20" s="309">
        <v>452</v>
      </c>
      <c r="G20" s="309">
        <v>17</v>
      </c>
      <c r="H20" s="309">
        <v>272</v>
      </c>
      <c r="I20" s="309">
        <v>2</v>
      </c>
      <c r="J20" s="309">
        <v>37</v>
      </c>
    </row>
    <row r="21" spans="1:10" ht="20.100000000000001" customHeight="1">
      <c r="C21" s="1816">
        <v>11</v>
      </c>
      <c r="D21" s="309">
        <v>3442</v>
      </c>
      <c r="E21" s="309">
        <v>3163</v>
      </c>
      <c r="F21" s="309">
        <v>279</v>
      </c>
      <c r="G21" s="309">
        <v>14</v>
      </c>
      <c r="H21" s="309">
        <v>222</v>
      </c>
      <c r="I21" s="309">
        <v>1</v>
      </c>
      <c r="J21" s="309">
        <v>23</v>
      </c>
    </row>
    <row r="22" spans="1:10" ht="20.100000000000001" customHeight="1">
      <c r="C22" s="1816">
        <v>12</v>
      </c>
      <c r="D22" s="309">
        <v>2797</v>
      </c>
      <c r="E22" s="309">
        <v>2705</v>
      </c>
      <c r="F22" s="309">
        <v>92</v>
      </c>
      <c r="G22" s="309">
        <v>12</v>
      </c>
      <c r="H22" s="309">
        <v>190</v>
      </c>
      <c r="I22" s="309">
        <v>0</v>
      </c>
      <c r="J22" s="309">
        <v>7</v>
      </c>
    </row>
    <row r="23" spans="1:10" ht="20.100000000000001" customHeight="1">
      <c r="A23" s="1817" t="s">
        <v>1226</v>
      </c>
      <c r="B23" s="1817"/>
      <c r="C23" s="1816" t="s">
        <v>51</v>
      </c>
      <c r="D23" s="309">
        <v>2083</v>
      </c>
      <c r="E23" s="309">
        <v>2015</v>
      </c>
      <c r="F23" s="309">
        <v>68</v>
      </c>
      <c r="G23" s="309">
        <v>9</v>
      </c>
      <c r="H23" s="309">
        <v>142</v>
      </c>
      <c r="I23" s="309">
        <v>0</v>
      </c>
      <c r="J23" s="309">
        <v>6</v>
      </c>
    </row>
    <row r="24" spans="1:10" ht="20.100000000000001" customHeight="1">
      <c r="C24" s="1816" t="s">
        <v>50</v>
      </c>
      <c r="D24" s="309">
        <v>2823</v>
      </c>
      <c r="E24" s="309">
        <v>2697</v>
      </c>
      <c r="F24" s="309">
        <v>126</v>
      </c>
      <c r="G24" s="309">
        <v>12</v>
      </c>
      <c r="H24" s="309">
        <v>190</v>
      </c>
      <c r="I24" s="309">
        <v>1</v>
      </c>
      <c r="J24" s="309">
        <v>10</v>
      </c>
    </row>
    <row r="25" spans="1:10" ht="20.100000000000001" customHeight="1" thickBot="1">
      <c r="A25" s="915"/>
      <c r="B25" s="915"/>
      <c r="C25" s="1815" t="s">
        <v>49</v>
      </c>
      <c r="D25" s="356">
        <v>2817</v>
      </c>
      <c r="E25" s="355">
        <v>2740</v>
      </c>
      <c r="F25" s="355">
        <v>77</v>
      </c>
      <c r="G25" s="355">
        <v>12</v>
      </c>
      <c r="H25" s="355">
        <v>193</v>
      </c>
      <c r="I25" s="355">
        <v>0</v>
      </c>
      <c r="J25" s="355">
        <v>6</v>
      </c>
    </row>
    <row r="26" spans="1:10" ht="9.9499999999999993" customHeight="1"/>
    <row r="27" spans="1:10" ht="20.100000000000001" customHeight="1">
      <c r="A27" s="645" t="s">
        <v>1682</v>
      </c>
    </row>
    <row r="28" spans="1:10" ht="20.100000000000001" customHeight="1">
      <c r="A28" s="269" t="s">
        <v>1688</v>
      </c>
    </row>
  </sheetData>
  <mergeCells count="17">
    <mergeCell ref="A1:J1"/>
    <mergeCell ref="A2:C2"/>
    <mergeCell ref="A3:C6"/>
    <mergeCell ref="D3:D6"/>
    <mergeCell ref="E3:J3"/>
    <mergeCell ref="E4:E6"/>
    <mergeCell ref="F4:F6"/>
    <mergeCell ref="G4:J4"/>
    <mergeCell ref="G5:H5"/>
    <mergeCell ref="I5:J5"/>
    <mergeCell ref="A10:C10"/>
    <mergeCell ref="A11:C11"/>
    <mergeCell ref="A14:B14"/>
    <mergeCell ref="A23:B23"/>
    <mergeCell ref="A12:C12"/>
    <mergeCell ref="A8:C8"/>
    <mergeCell ref="A9:C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0" fitToWidth="0" fitToHeight="0" orientation="landscape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Normal="100" zoomScaleSheetLayoutView="100" workbookViewId="0">
      <selection activeCell="K15" sqref="K15"/>
    </sheetView>
  </sheetViews>
  <sheetFormatPr defaultRowHeight="13.5"/>
  <cols>
    <col min="1" max="1" width="6.625" style="555" customWidth="1"/>
    <col min="2" max="2" width="4" style="555" bestFit="1" customWidth="1"/>
    <col min="3" max="3" width="6.625" style="555" customWidth="1"/>
    <col min="4" max="7" width="23.375" style="555" customWidth="1"/>
    <col min="8" max="8" width="7.75" style="555" customWidth="1"/>
    <col min="9" max="11" width="5.5" style="555" customWidth="1"/>
    <col min="12" max="16384" width="9" style="555"/>
  </cols>
  <sheetData>
    <row r="1" spans="1:11" ht="27" customHeight="1">
      <c r="A1" s="1451" t="s">
        <v>1878</v>
      </c>
      <c r="B1" s="1451"/>
      <c r="C1" s="1451"/>
      <c r="D1" s="1451"/>
      <c r="E1" s="1451"/>
      <c r="F1" s="1451"/>
      <c r="G1" s="1451"/>
    </row>
    <row r="2" spans="1:11" ht="20.100000000000001" customHeight="1" thickBot="1">
      <c r="A2" s="1480" t="s">
        <v>1269</v>
      </c>
      <c r="B2" s="1480"/>
      <c r="C2" s="1480"/>
      <c r="D2" s="286"/>
      <c r="E2" s="286"/>
    </row>
    <row r="3" spans="1:11" ht="20.100000000000001" customHeight="1">
      <c r="A3" s="1458" t="s">
        <v>2</v>
      </c>
      <c r="B3" s="1454"/>
      <c r="C3" s="1454"/>
      <c r="D3" s="399" t="s">
        <v>1877</v>
      </c>
      <c r="E3" s="597" t="s">
        <v>1876</v>
      </c>
      <c r="F3" s="597" t="s">
        <v>1875</v>
      </c>
      <c r="G3" s="597" t="s">
        <v>1874</v>
      </c>
    </row>
    <row r="4" spans="1:11" ht="20.100000000000001" customHeight="1">
      <c r="A4" s="1448" t="s">
        <v>1229</v>
      </c>
      <c r="B4" s="1448"/>
      <c r="C4" s="1449"/>
      <c r="D4" s="917">
        <v>25551</v>
      </c>
      <c r="E4" s="269">
        <v>10692</v>
      </c>
      <c r="F4" s="269">
        <v>328</v>
      </c>
      <c r="G4" s="269">
        <v>14531</v>
      </c>
      <c r="I4" s="292"/>
    </row>
    <row r="5" spans="1:11" ht="20.100000000000001" customHeight="1">
      <c r="A5" s="1448" t="s">
        <v>1272</v>
      </c>
      <c r="B5" s="1448"/>
      <c r="C5" s="1449"/>
      <c r="D5" s="917">
        <v>26490</v>
      </c>
      <c r="E5" s="269">
        <v>10632</v>
      </c>
      <c r="F5" s="1682"/>
      <c r="G5" s="269">
        <v>15858</v>
      </c>
      <c r="I5" s="292"/>
    </row>
    <row r="6" spans="1:11" ht="20.100000000000001" customHeight="1">
      <c r="A6" s="1448" t="s">
        <v>49</v>
      </c>
      <c r="B6" s="1448"/>
      <c r="C6" s="1449"/>
      <c r="D6" s="917">
        <v>84721</v>
      </c>
      <c r="E6" s="269">
        <v>40242</v>
      </c>
      <c r="F6" s="1682"/>
      <c r="G6" s="269">
        <v>44479</v>
      </c>
      <c r="I6" s="292"/>
    </row>
    <row r="7" spans="1:11" ht="20.100000000000001" customHeight="1">
      <c r="A7" s="1448" t="s">
        <v>1198</v>
      </c>
      <c r="B7" s="1448"/>
      <c r="C7" s="1449"/>
      <c r="D7" s="917">
        <v>65224</v>
      </c>
      <c r="E7" s="269">
        <v>29395</v>
      </c>
      <c r="F7" s="1682"/>
      <c r="G7" s="922">
        <v>35829</v>
      </c>
      <c r="I7" s="292"/>
    </row>
    <row r="8" spans="1:11" ht="20.100000000000001" customHeight="1">
      <c r="A8" s="1446" t="s">
        <v>56</v>
      </c>
      <c r="B8" s="1446"/>
      <c r="C8" s="1447"/>
      <c r="D8" s="921">
        <v>61055</v>
      </c>
      <c r="E8" s="920">
        <v>28462</v>
      </c>
      <c r="F8" s="1682"/>
      <c r="G8" s="920">
        <v>32593</v>
      </c>
      <c r="H8" s="559"/>
      <c r="I8" s="292"/>
      <c r="J8" s="292"/>
      <c r="K8" s="292"/>
    </row>
    <row r="9" spans="1:11" ht="15" customHeight="1">
      <c r="D9" s="919"/>
      <c r="E9" s="299"/>
      <c r="F9" s="299"/>
      <c r="G9" s="299"/>
      <c r="H9" s="746"/>
    </row>
    <row r="10" spans="1:11" ht="20.100000000000001" customHeight="1">
      <c r="A10" s="1448" t="s">
        <v>1227</v>
      </c>
      <c r="B10" s="1448"/>
      <c r="C10" s="284" t="s">
        <v>57</v>
      </c>
      <c r="D10" s="917">
        <v>731</v>
      </c>
      <c r="E10" s="269">
        <v>325</v>
      </c>
      <c r="F10" s="1681"/>
      <c r="G10" s="269">
        <v>406</v>
      </c>
      <c r="H10" s="918"/>
      <c r="I10" s="292"/>
      <c r="J10" s="292"/>
    </row>
    <row r="11" spans="1:11" ht="20.100000000000001" customHeight="1">
      <c r="A11" s="1448"/>
      <c r="B11" s="1448"/>
      <c r="C11" s="284" t="s">
        <v>56</v>
      </c>
      <c r="D11" s="917">
        <v>9906</v>
      </c>
      <c r="E11" s="269">
        <v>4403</v>
      </c>
      <c r="F11" s="1681"/>
      <c r="G11" s="269">
        <v>5503</v>
      </c>
      <c r="H11" s="746"/>
      <c r="I11" s="292"/>
      <c r="J11" s="292"/>
    </row>
    <row r="12" spans="1:11" ht="20.100000000000001" customHeight="1">
      <c r="C12" s="284" t="s">
        <v>55</v>
      </c>
      <c r="D12" s="917">
        <v>4178</v>
      </c>
      <c r="E12" s="269">
        <v>1857</v>
      </c>
      <c r="F12" s="1681"/>
      <c r="G12" s="269">
        <v>2321</v>
      </c>
      <c r="H12" s="746"/>
      <c r="I12" s="292"/>
      <c r="J12" s="292"/>
    </row>
    <row r="13" spans="1:11" ht="20.100000000000001" customHeight="1">
      <c r="C13" s="284" t="s">
        <v>1302</v>
      </c>
      <c r="D13" s="917">
        <v>4567</v>
      </c>
      <c r="E13" s="269">
        <v>2175</v>
      </c>
      <c r="F13" s="1681"/>
      <c r="G13" s="269">
        <v>2392</v>
      </c>
      <c r="H13" s="746"/>
      <c r="I13" s="292"/>
      <c r="J13" s="292"/>
    </row>
    <row r="14" spans="1:11" ht="20.100000000000001" customHeight="1">
      <c r="C14" s="284" t="s">
        <v>1301</v>
      </c>
      <c r="D14" s="917">
        <v>9687</v>
      </c>
      <c r="E14" s="269">
        <v>4613</v>
      </c>
      <c r="F14" s="1681"/>
      <c r="G14" s="269">
        <v>5074</v>
      </c>
      <c r="H14" s="746"/>
      <c r="I14" s="292"/>
      <c r="J14" s="292"/>
    </row>
    <row r="15" spans="1:11" ht="20.100000000000001" customHeight="1">
      <c r="C15" s="284" t="s">
        <v>1300</v>
      </c>
      <c r="D15" s="917">
        <v>4901</v>
      </c>
      <c r="E15" s="269">
        <v>2334</v>
      </c>
      <c r="F15" s="1681"/>
      <c r="G15" s="269">
        <v>2567</v>
      </c>
      <c r="H15" s="746"/>
      <c r="I15" s="292"/>
      <c r="J15" s="292"/>
    </row>
    <row r="16" spans="1:11" ht="20.100000000000001" customHeight="1">
      <c r="C16" s="284" t="s">
        <v>1348</v>
      </c>
      <c r="D16" s="917">
        <v>4750</v>
      </c>
      <c r="E16" s="269">
        <v>2262</v>
      </c>
      <c r="F16" s="1681"/>
      <c r="G16" s="269">
        <v>2488</v>
      </c>
      <c r="H16" s="746"/>
      <c r="I16" s="292"/>
      <c r="J16" s="292"/>
    </row>
    <row r="17" spans="1:10" ht="20.100000000000001" customHeight="1">
      <c r="C17" s="284" t="s">
        <v>1347</v>
      </c>
      <c r="D17" s="917">
        <v>22035</v>
      </c>
      <c r="E17" s="269">
        <v>10493</v>
      </c>
      <c r="F17" s="1681"/>
      <c r="G17" s="269">
        <v>11542</v>
      </c>
      <c r="H17" s="746"/>
      <c r="I17" s="292"/>
      <c r="J17" s="292"/>
    </row>
    <row r="18" spans="1:10" ht="20.100000000000001" customHeight="1">
      <c r="C18" s="284" t="s">
        <v>1346</v>
      </c>
      <c r="D18" s="917">
        <v>200</v>
      </c>
      <c r="E18" s="280">
        <v>0</v>
      </c>
      <c r="F18" s="1681"/>
      <c r="G18" s="269">
        <v>200</v>
      </c>
      <c r="H18" s="746"/>
      <c r="I18" s="292"/>
      <c r="J18" s="292"/>
    </row>
    <row r="19" spans="1:10" ht="20.100000000000001" customHeight="1">
      <c r="A19" s="1448" t="s">
        <v>1226</v>
      </c>
      <c r="B19" s="1448"/>
      <c r="C19" s="284" t="s">
        <v>51</v>
      </c>
      <c r="D19" s="917">
        <v>10</v>
      </c>
      <c r="E19" s="280">
        <v>0</v>
      </c>
      <c r="F19" s="1681"/>
      <c r="G19" s="269">
        <v>10</v>
      </c>
      <c r="H19" s="746"/>
      <c r="I19" s="292"/>
      <c r="J19" s="292"/>
    </row>
    <row r="20" spans="1:10" ht="20.100000000000001" customHeight="1">
      <c r="C20" s="284" t="s">
        <v>50</v>
      </c>
      <c r="D20" s="917">
        <v>10</v>
      </c>
      <c r="E20" s="280">
        <v>0</v>
      </c>
      <c r="F20" s="1681"/>
      <c r="G20" s="269">
        <v>10</v>
      </c>
      <c r="H20" s="746"/>
      <c r="I20" s="292"/>
      <c r="J20" s="292"/>
    </row>
    <row r="21" spans="1:10" ht="20.100000000000001" customHeight="1">
      <c r="C21" s="284" t="s">
        <v>49</v>
      </c>
      <c r="D21" s="917">
        <v>80</v>
      </c>
      <c r="E21" s="280">
        <v>0</v>
      </c>
      <c r="F21" s="1681"/>
      <c r="G21" s="299">
        <v>80</v>
      </c>
      <c r="I21" s="292"/>
      <c r="J21" s="292"/>
    </row>
    <row r="22" spans="1:10" ht="5.0999999999999996" customHeight="1" thickBot="1">
      <c r="A22" s="279"/>
      <c r="B22" s="279"/>
      <c r="C22" s="302"/>
      <c r="D22" s="916"/>
      <c r="E22" s="915"/>
      <c r="F22" s="914"/>
      <c r="G22" s="913"/>
      <c r="I22" s="292"/>
      <c r="J22" s="292"/>
    </row>
    <row r="23" spans="1:10" ht="9.9499999999999993" customHeight="1">
      <c r="B23" s="286"/>
      <c r="C23" s="286"/>
      <c r="D23" s="559"/>
      <c r="E23" s="559"/>
      <c r="F23" s="559"/>
    </row>
    <row r="24" spans="1:10" ht="20.100000000000001" customHeight="1">
      <c r="A24" s="555" t="s">
        <v>1873</v>
      </c>
    </row>
    <row r="25" spans="1:10" ht="20.100000000000001" customHeight="1">
      <c r="A25" s="555" t="s">
        <v>1872</v>
      </c>
    </row>
    <row r="26" spans="1:10" ht="20.100000000000001" customHeight="1">
      <c r="A26" s="555" t="s">
        <v>1871</v>
      </c>
    </row>
    <row r="27" spans="1:10" ht="20.100000000000001" customHeight="1">
      <c r="A27" s="555" t="s">
        <v>1870</v>
      </c>
    </row>
  </sheetData>
  <mergeCells count="13">
    <mergeCell ref="A19:B19"/>
    <mergeCell ref="A2:C2"/>
    <mergeCell ref="A1:G1"/>
    <mergeCell ref="A11:B11"/>
    <mergeCell ref="F10:F21"/>
    <mergeCell ref="F5:F8"/>
    <mergeCell ref="A4:C4"/>
    <mergeCell ref="A5:C5"/>
    <mergeCell ref="A6:C6"/>
    <mergeCell ref="A8:C8"/>
    <mergeCell ref="A7:C7"/>
    <mergeCell ref="A3:C3"/>
    <mergeCell ref="A10:B10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BreakPreview" zoomScaleNormal="100" zoomScaleSheetLayoutView="100" workbookViewId="0">
      <selection activeCell="F5" sqref="F5"/>
    </sheetView>
  </sheetViews>
  <sheetFormatPr defaultRowHeight="13.5"/>
  <cols>
    <col min="1" max="1" width="6.625" style="326" customWidth="1"/>
    <col min="2" max="2" width="4" style="326" bestFit="1" customWidth="1"/>
    <col min="3" max="3" width="6.625" style="326" customWidth="1"/>
    <col min="4" max="7" width="22.75" style="326" customWidth="1"/>
    <col min="8" max="12" width="5.5" style="326" customWidth="1"/>
    <col min="13" max="13" width="8.875" style="326" customWidth="1"/>
    <col min="14" max="16384" width="9" style="326"/>
  </cols>
  <sheetData>
    <row r="1" spans="1:13" ht="27" customHeight="1">
      <c r="A1" s="1424" t="s">
        <v>1869</v>
      </c>
      <c r="B1" s="1424"/>
      <c r="C1" s="1424"/>
      <c r="D1" s="1424"/>
      <c r="E1" s="1424"/>
      <c r="F1" s="1424"/>
      <c r="G1" s="1424"/>
    </row>
    <row r="2" spans="1:13" ht="20.100000000000001" customHeight="1" thickBot="1">
      <c r="A2" s="1435" t="s">
        <v>1296</v>
      </c>
      <c r="B2" s="1435"/>
      <c r="C2" s="1435"/>
      <c r="D2" s="335"/>
      <c r="E2" s="335"/>
      <c r="F2" s="335"/>
      <c r="G2" s="335"/>
    </row>
    <row r="3" spans="1:13" ht="20.100000000000001" customHeight="1">
      <c r="A3" s="1683" t="s">
        <v>2</v>
      </c>
      <c r="B3" s="1683"/>
      <c r="C3" s="1439"/>
      <c r="D3" s="528" t="s">
        <v>1868</v>
      </c>
      <c r="E3" s="528" t="s">
        <v>1862</v>
      </c>
      <c r="F3" s="528" t="s">
        <v>1867</v>
      </c>
      <c r="G3" s="843" t="s">
        <v>1866</v>
      </c>
    </row>
    <row r="4" spans="1:13" s="9" customFormat="1" ht="20.100000000000001" customHeight="1">
      <c r="A4" s="1626" t="s">
        <v>11</v>
      </c>
      <c r="B4" s="1626"/>
      <c r="C4" s="1627"/>
      <c r="D4" s="542">
        <v>7814</v>
      </c>
      <c r="E4" s="534">
        <v>1994</v>
      </c>
      <c r="F4" s="534">
        <v>744</v>
      </c>
      <c r="G4" s="534">
        <v>1245</v>
      </c>
      <c r="H4" s="431"/>
      <c r="I4" s="834"/>
    </row>
    <row r="5" spans="1:13" s="9" customFormat="1" ht="20.100000000000001" customHeight="1">
      <c r="A5" s="1428" t="s">
        <v>12</v>
      </c>
      <c r="B5" s="1428"/>
      <c r="C5" s="1429"/>
      <c r="D5" s="540">
        <v>0</v>
      </c>
      <c r="E5" s="538">
        <v>0</v>
      </c>
      <c r="F5" s="538">
        <v>0</v>
      </c>
      <c r="G5" s="538">
        <v>0</v>
      </c>
      <c r="H5" s="431"/>
      <c r="J5" s="429"/>
      <c r="K5" s="429"/>
      <c r="L5" s="429"/>
      <c r="M5" s="429"/>
    </row>
    <row r="6" spans="1:13" s="9" customFormat="1" ht="20.100000000000001" customHeight="1">
      <c r="A6" s="1428" t="s">
        <v>13</v>
      </c>
      <c r="B6" s="1428"/>
      <c r="C6" s="1429"/>
      <c r="D6" s="540">
        <v>628</v>
      </c>
      <c r="E6" s="538">
        <v>761</v>
      </c>
      <c r="F6" s="538" t="s">
        <v>1257</v>
      </c>
      <c r="G6" s="538">
        <v>70</v>
      </c>
      <c r="H6" s="431"/>
      <c r="J6" s="326"/>
      <c r="K6" s="326"/>
      <c r="L6" s="326"/>
      <c r="M6" s="326"/>
    </row>
    <row r="7" spans="1:13" s="9" customFormat="1" ht="20.100000000000001" customHeight="1">
      <c r="A7" s="1428" t="s">
        <v>14</v>
      </c>
      <c r="B7" s="1428"/>
      <c r="C7" s="1429"/>
      <c r="D7" s="912">
        <v>2050</v>
      </c>
      <c r="E7" s="912">
        <v>698</v>
      </c>
      <c r="F7" s="912">
        <v>0</v>
      </c>
      <c r="G7" s="912">
        <v>290</v>
      </c>
      <c r="H7" s="431"/>
      <c r="J7" s="326"/>
      <c r="K7" s="326"/>
      <c r="L7" s="326"/>
      <c r="M7" s="326"/>
    </row>
    <row r="8" spans="1:13" s="429" customFormat="1" ht="20.100000000000001" customHeight="1">
      <c r="A8" s="1621" t="s">
        <v>15</v>
      </c>
      <c r="B8" s="1621"/>
      <c r="C8" s="1437"/>
      <c r="D8" s="911">
        <v>3137</v>
      </c>
      <c r="E8" s="911">
        <v>857</v>
      </c>
      <c r="F8" s="911">
        <v>0</v>
      </c>
      <c r="G8" s="911">
        <v>175</v>
      </c>
      <c r="I8" s="326"/>
      <c r="J8" s="326"/>
      <c r="K8" s="326"/>
      <c r="L8" s="326"/>
      <c r="M8" s="326"/>
    </row>
    <row r="9" spans="1:13" s="429" customFormat="1" ht="20.100000000000001" customHeight="1">
      <c r="A9" s="9"/>
      <c r="B9" s="833"/>
      <c r="C9" s="833"/>
      <c r="D9" s="910"/>
      <c r="E9" s="315"/>
      <c r="F9" s="315"/>
      <c r="G9" s="315"/>
      <c r="I9" s="326"/>
      <c r="J9" s="326"/>
      <c r="K9" s="326"/>
      <c r="L9" s="326"/>
      <c r="M9" s="326"/>
    </row>
    <row r="10" spans="1:13" s="9" customFormat="1" ht="20.100000000000001" customHeight="1">
      <c r="A10" s="1423" t="s">
        <v>16</v>
      </c>
      <c r="B10" s="1423"/>
      <c r="C10" s="14" t="s">
        <v>1294</v>
      </c>
      <c r="D10" s="540">
        <v>383</v>
      </c>
      <c r="E10" s="538">
        <v>10</v>
      </c>
      <c r="F10" s="538">
        <v>0</v>
      </c>
      <c r="G10" s="538">
        <v>0</v>
      </c>
      <c r="H10" s="431"/>
      <c r="I10" s="326"/>
      <c r="J10" s="326"/>
      <c r="K10" s="326"/>
      <c r="L10" s="326"/>
      <c r="M10" s="326"/>
    </row>
    <row r="11" spans="1:13" ht="20.100000000000001" customHeight="1">
      <c r="C11" s="14" t="s">
        <v>15</v>
      </c>
      <c r="D11" s="540">
        <v>947</v>
      </c>
      <c r="E11" s="538">
        <v>75</v>
      </c>
      <c r="F11" s="538">
        <v>0</v>
      </c>
      <c r="G11" s="538">
        <v>0</v>
      </c>
    </row>
    <row r="12" spans="1:13" ht="20.100000000000001" customHeight="1">
      <c r="C12" s="14" t="s">
        <v>18</v>
      </c>
      <c r="D12" s="540">
        <v>346</v>
      </c>
      <c r="E12" s="538">
        <v>69</v>
      </c>
      <c r="F12" s="538">
        <v>0</v>
      </c>
      <c r="G12" s="538">
        <v>75</v>
      </c>
    </row>
    <row r="13" spans="1:13" ht="20.100000000000001" customHeight="1">
      <c r="C13" s="14" t="s">
        <v>19</v>
      </c>
      <c r="D13" s="540">
        <v>79</v>
      </c>
      <c r="E13" s="538">
        <v>128</v>
      </c>
      <c r="F13" s="538">
        <v>0</v>
      </c>
      <c r="G13" s="538">
        <v>0</v>
      </c>
    </row>
    <row r="14" spans="1:13" ht="20.100000000000001" customHeight="1">
      <c r="C14" s="14" t="s">
        <v>20</v>
      </c>
      <c r="D14" s="540">
        <v>278</v>
      </c>
      <c r="E14" s="538">
        <v>155</v>
      </c>
      <c r="F14" s="538">
        <v>0</v>
      </c>
      <c r="G14" s="538">
        <v>0</v>
      </c>
    </row>
    <row r="15" spans="1:13" ht="20.100000000000001" customHeight="1">
      <c r="C15" s="14" t="s">
        <v>21</v>
      </c>
      <c r="D15" s="540">
        <v>769</v>
      </c>
      <c r="E15" s="538">
        <v>232</v>
      </c>
      <c r="F15" s="538">
        <v>0</v>
      </c>
      <c r="G15" s="538">
        <v>100</v>
      </c>
    </row>
    <row r="16" spans="1:13" ht="20.100000000000001" customHeight="1">
      <c r="C16" s="14" t="s">
        <v>1348</v>
      </c>
      <c r="D16" s="540">
        <v>235</v>
      </c>
      <c r="E16" s="538">
        <v>180</v>
      </c>
      <c r="F16" s="538">
        <v>0</v>
      </c>
      <c r="G16" s="538">
        <v>0</v>
      </c>
    </row>
    <row r="17" spans="1:7" ht="20.100000000000001" customHeight="1" thickBot="1">
      <c r="A17" s="86"/>
      <c r="B17" s="86"/>
      <c r="C17" s="17" t="s">
        <v>1347</v>
      </c>
      <c r="D17" s="363">
        <v>100</v>
      </c>
      <c r="E17" s="909">
        <v>8</v>
      </c>
      <c r="F17" s="909">
        <v>0</v>
      </c>
      <c r="G17" s="909">
        <v>0</v>
      </c>
    </row>
    <row r="18" spans="1:7" ht="9.9499999999999993" customHeight="1">
      <c r="B18" s="13"/>
      <c r="C18" s="13"/>
      <c r="D18" s="333"/>
      <c r="E18" s="333"/>
      <c r="F18" s="333"/>
      <c r="G18" s="333"/>
    </row>
    <row r="19" spans="1:7" ht="20.100000000000001" customHeight="1">
      <c r="A19" s="326" t="s">
        <v>1865</v>
      </c>
      <c r="B19" s="13"/>
      <c r="C19" s="13"/>
      <c r="D19" s="333"/>
      <c r="E19" s="333"/>
      <c r="F19" s="333"/>
      <c r="G19" s="333"/>
    </row>
    <row r="20" spans="1:7" ht="20.100000000000001" customHeight="1">
      <c r="A20" s="326" t="s">
        <v>1864</v>
      </c>
      <c r="B20" s="13"/>
      <c r="C20" s="13"/>
      <c r="D20" s="333"/>
      <c r="E20" s="333"/>
      <c r="F20" s="333"/>
      <c r="G20" s="333"/>
    </row>
    <row r="21" spans="1:7" ht="20.100000000000001" customHeight="1">
      <c r="A21" s="326" t="s">
        <v>1858</v>
      </c>
    </row>
    <row r="22" spans="1:7" ht="20.100000000000001" customHeight="1"/>
  </sheetData>
  <mergeCells count="9">
    <mergeCell ref="A1:G1"/>
    <mergeCell ref="A2:C2"/>
    <mergeCell ref="A10:B10"/>
    <mergeCell ref="A3:C3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verticalDpi="12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D8" sqref="D8"/>
    </sheetView>
  </sheetViews>
  <sheetFormatPr defaultRowHeight="13.5"/>
  <cols>
    <col min="1" max="1" width="6.625" style="326" customWidth="1"/>
    <col min="2" max="2" width="4" style="326" bestFit="1" customWidth="1"/>
    <col min="3" max="3" width="6.625" style="326" customWidth="1"/>
    <col min="4" max="4" width="26.5" style="326" customWidth="1"/>
    <col min="5" max="12" width="9" style="326"/>
    <col min="13" max="13" width="3" style="326" customWidth="1"/>
    <col min="14" max="16384" width="9" style="326"/>
  </cols>
  <sheetData>
    <row r="1" spans="1:4" ht="27" customHeight="1">
      <c r="A1" s="1424" t="s">
        <v>1863</v>
      </c>
      <c r="B1" s="1424"/>
      <c r="C1" s="1424"/>
      <c r="D1" s="1424"/>
    </row>
    <row r="2" spans="1:4" ht="20.100000000000001" customHeight="1" thickBot="1">
      <c r="A2" s="1435" t="s">
        <v>1</v>
      </c>
      <c r="B2" s="1435"/>
      <c r="C2" s="1435"/>
      <c r="D2" s="335"/>
    </row>
    <row r="3" spans="1:4" ht="20.100000000000001" customHeight="1">
      <c r="A3" s="1425" t="s">
        <v>2</v>
      </c>
      <c r="B3" s="1426"/>
      <c r="C3" s="1426"/>
      <c r="D3" s="325" t="s">
        <v>1862</v>
      </c>
    </row>
    <row r="4" spans="1:4" ht="20.100000000000001" customHeight="1">
      <c r="A4" s="1441" t="s">
        <v>11</v>
      </c>
      <c r="B4" s="1441"/>
      <c r="C4" s="1442"/>
      <c r="D4" s="542">
        <v>1339</v>
      </c>
    </row>
    <row r="5" spans="1:4" ht="20.100000000000001" customHeight="1">
      <c r="A5" s="1428" t="s">
        <v>12</v>
      </c>
      <c r="B5" s="1428"/>
      <c r="C5" s="1429"/>
      <c r="D5" s="540">
        <v>0</v>
      </c>
    </row>
    <row r="6" spans="1:4" s="323" customFormat="1" ht="20.100000000000001" customHeight="1">
      <c r="A6" s="1428" t="s">
        <v>13</v>
      </c>
      <c r="B6" s="1428"/>
      <c r="C6" s="1429"/>
      <c r="D6" s="540">
        <v>520</v>
      </c>
    </row>
    <row r="7" spans="1:4" s="323" customFormat="1" ht="20.100000000000001" customHeight="1">
      <c r="A7" s="1428" t="s">
        <v>14</v>
      </c>
      <c r="B7" s="1428"/>
      <c r="C7" s="1429"/>
      <c r="D7" s="908">
        <v>1885</v>
      </c>
    </row>
    <row r="8" spans="1:4" s="323" customFormat="1" ht="20.100000000000001" customHeight="1">
      <c r="A8" s="1621" t="s">
        <v>15</v>
      </c>
      <c r="B8" s="1621"/>
      <c r="C8" s="1437"/>
      <c r="D8" s="907">
        <v>1650</v>
      </c>
    </row>
    <row r="9" spans="1:4" ht="20.100000000000001" customHeight="1">
      <c r="B9" s="13"/>
      <c r="C9" s="13"/>
      <c r="D9" s="542"/>
    </row>
    <row r="10" spans="1:4" ht="20.100000000000001" customHeight="1">
      <c r="A10" s="1423" t="s">
        <v>16</v>
      </c>
      <c r="B10" s="1423"/>
      <c r="C10" s="14" t="s">
        <v>1294</v>
      </c>
      <c r="D10" s="540">
        <v>25</v>
      </c>
    </row>
    <row r="11" spans="1:4" ht="20.100000000000001" customHeight="1">
      <c r="C11" s="14" t="s">
        <v>15</v>
      </c>
      <c r="D11" s="540">
        <v>285</v>
      </c>
    </row>
    <row r="12" spans="1:4" ht="20.100000000000001" customHeight="1">
      <c r="C12" s="14" t="s">
        <v>18</v>
      </c>
      <c r="D12" s="540">
        <v>345</v>
      </c>
    </row>
    <row r="13" spans="1:4" ht="20.100000000000001" customHeight="1">
      <c r="C13" s="14" t="s">
        <v>19</v>
      </c>
      <c r="D13" s="540">
        <v>0</v>
      </c>
    </row>
    <row r="14" spans="1:4" ht="20.100000000000001" customHeight="1">
      <c r="C14" s="14" t="s">
        <v>20</v>
      </c>
      <c r="D14" s="540">
        <v>250</v>
      </c>
    </row>
    <row r="15" spans="1:4" ht="20.100000000000001" customHeight="1">
      <c r="C15" s="14" t="s">
        <v>21</v>
      </c>
      <c r="D15" s="540">
        <v>635</v>
      </c>
    </row>
    <row r="16" spans="1:4" ht="20.100000000000001" customHeight="1">
      <c r="C16" s="14" t="s">
        <v>1348</v>
      </c>
      <c r="D16" s="540">
        <v>90</v>
      </c>
    </row>
    <row r="17" spans="1:7" ht="20.100000000000001" customHeight="1" thickBot="1">
      <c r="A17" s="86"/>
      <c r="B17" s="86"/>
      <c r="C17" s="17" t="s">
        <v>1347</v>
      </c>
      <c r="D17" s="363">
        <v>20</v>
      </c>
    </row>
    <row r="18" spans="1:7" ht="9.9499999999999993" customHeight="1">
      <c r="D18" s="337"/>
    </row>
    <row r="19" spans="1:7" ht="20.100000000000001" customHeight="1">
      <c r="A19" s="326" t="s">
        <v>1861</v>
      </c>
      <c r="B19" s="13"/>
      <c r="C19" s="13"/>
      <c r="D19" s="333"/>
      <c r="E19" s="333"/>
      <c r="F19" s="333"/>
      <c r="G19" s="333"/>
    </row>
    <row r="20" spans="1:7" ht="20.100000000000001" customHeight="1">
      <c r="A20" s="326" t="s">
        <v>1860</v>
      </c>
      <c r="B20" s="13"/>
      <c r="C20" s="13"/>
      <c r="D20" s="333"/>
      <c r="E20" s="333"/>
      <c r="F20" s="333"/>
      <c r="G20" s="333"/>
    </row>
    <row r="21" spans="1:7" ht="20.100000000000001" customHeight="1">
      <c r="A21" s="326" t="s">
        <v>1859</v>
      </c>
      <c r="B21" s="13"/>
      <c r="C21" s="13"/>
      <c r="D21" s="333"/>
      <c r="E21" s="333"/>
      <c r="F21" s="333"/>
      <c r="G21" s="333"/>
    </row>
    <row r="22" spans="1:7" ht="21.75" customHeight="1">
      <c r="A22" s="1438" t="s">
        <v>1858</v>
      </c>
      <c r="B22" s="1438"/>
      <c r="C22" s="1438"/>
      <c r="D22" s="1438"/>
    </row>
    <row r="23" spans="1:7">
      <c r="D23" s="333"/>
    </row>
  </sheetData>
  <mergeCells count="10">
    <mergeCell ref="A22:D22"/>
    <mergeCell ref="A1:D1"/>
    <mergeCell ref="A2:C2"/>
    <mergeCell ref="A3:C3"/>
    <mergeCell ref="A10:B10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Normal="100" zoomScaleSheetLayoutView="100" workbookViewId="0">
      <selection activeCell="I9" sqref="I9"/>
    </sheetView>
  </sheetViews>
  <sheetFormatPr defaultRowHeight="13.5"/>
  <cols>
    <col min="1" max="1" width="6.625" style="326" customWidth="1"/>
    <col min="2" max="2" width="4.5" style="326" bestFit="1" customWidth="1"/>
    <col min="3" max="3" width="6.625" style="326" customWidth="1"/>
    <col min="4" max="4" width="25.25" style="326" customWidth="1"/>
    <col min="5" max="7" width="4.875" style="326" customWidth="1"/>
    <col min="8" max="8" width="8.375" style="326" customWidth="1"/>
    <col min="9" max="16384" width="9" style="326"/>
  </cols>
  <sheetData>
    <row r="1" spans="1:5" ht="27" customHeight="1">
      <c r="A1" s="1424" t="s">
        <v>1941</v>
      </c>
      <c r="B1" s="1424"/>
      <c r="C1" s="1424"/>
      <c r="D1" s="1424"/>
      <c r="E1" s="335"/>
    </row>
    <row r="2" spans="1:5" ht="20.100000000000001" customHeight="1" thickBot="1">
      <c r="A2" s="1435" t="s">
        <v>1</v>
      </c>
      <c r="B2" s="1435"/>
      <c r="C2" s="1435"/>
      <c r="D2" s="335"/>
      <c r="E2" s="335"/>
    </row>
    <row r="3" spans="1:5" ht="20.100000000000001" customHeight="1">
      <c r="A3" s="1425" t="s">
        <v>2</v>
      </c>
      <c r="B3" s="1426"/>
      <c r="C3" s="1426"/>
      <c r="D3" s="325" t="s">
        <v>1868</v>
      </c>
    </row>
    <row r="4" spans="1:5" ht="20.100000000000001" customHeight="1">
      <c r="A4" s="1441" t="s">
        <v>11</v>
      </c>
      <c r="B4" s="1441"/>
      <c r="C4" s="1442"/>
      <c r="D4" s="542">
        <v>1513</v>
      </c>
    </row>
    <row r="5" spans="1:5" ht="20.100000000000001" customHeight="1">
      <c r="A5" s="1428" t="s">
        <v>12</v>
      </c>
      <c r="B5" s="1428"/>
      <c r="C5" s="1429"/>
      <c r="D5" s="540">
        <v>0</v>
      </c>
    </row>
    <row r="6" spans="1:5" s="323" customFormat="1" ht="20.100000000000001" customHeight="1">
      <c r="A6" s="1428" t="s">
        <v>13</v>
      </c>
      <c r="B6" s="1428"/>
      <c r="C6" s="1429"/>
      <c r="D6" s="540">
        <v>0</v>
      </c>
    </row>
    <row r="7" spans="1:5" s="323" customFormat="1" ht="20.25" customHeight="1">
      <c r="A7" s="1428" t="s">
        <v>14</v>
      </c>
      <c r="B7" s="1428"/>
      <c r="C7" s="1429"/>
      <c r="D7" s="912">
        <v>90</v>
      </c>
    </row>
    <row r="8" spans="1:5" s="323" customFormat="1" ht="20.25" customHeight="1">
      <c r="A8" s="1621" t="s">
        <v>15</v>
      </c>
      <c r="B8" s="1621"/>
      <c r="C8" s="1437"/>
      <c r="D8" s="911">
        <v>167</v>
      </c>
    </row>
    <row r="9" spans="1:5" ht="20.100000000000001" customHeight="1">
      <c r="B9" s="13"/>
      <c r="C9" s="13"/>
      <c r="D9" s="525"/>
    </row>
    <row r="10" spans="1:5" ht="20.100000000000001" customHeight="1">
      <c r="A10" s="1423" t="s">
        <v>16</v>
      </c>
      <c r="B10" s="1423"/>
      <c r="C10" s="14" t="s">
        <v>1294</v>
      </c>
      <c r="D10" s="540">
        <v>10</v>
      </c>
    </row>
    <row r="11" spans="1:5" ht="20.100000000000001" customHeight="1">
      <c r="A11" s="1423"/>
      <c r="B11" s="1423"/>
      <c r="C11" s="14" t="s">
        <v>15</v>
      </c>
      <c r="D11" s="540">
        <v>10</v>
      </c>
    </row>
    <row r="12" spans="1:5" ht="20.100000000000001" customHeight="1">
      <c r="C12" s="14" t="s">
        <v>18</v>
      </c>
      <c r="D12" s="540">
        <v>35</v>
      </c>
    </row>
    <row r="13" spans="1:5" ht="20.100000000000001" customHeight="1">
      <c r="C13" s="14" t="s">
        <v>19</v>
      </c>
      <c r="D13" s="540">
        <v>62</v>
      </c>
    </row>
    <row r="14" spans="1:5" ht="20.100000000000001" customHeight="1">
      <c r="C14" s="14" t="s">
        <v>20</v>
      </c>
      <c r="D14" s="540">
        <v>50</v>
      </c>
    </row>
    <row r="15" spans="1:5" ht="20.100000000000001" customHeight="1">
      <c r="C15" s="14" t="s">
        <v>21</v>
      </c>
      <c r="D15" s="540">
        <v>0</v>
      </c>
    </row>
    <row r="16" spans="1:5" ht="20.100000000000001" customHeight="1">
      <c r="C16" s="14">
        <v>10</v>
      </c>
      <c r="D16" s="540">
        <v>0</v>
      </c>
    </row>
    <row r="17" spans="1:7" ht="20.100000000000001" customHeight="1" thickBot="1">
      <c r="A17" s="86"/>
      <c r="B17" s="86"/>
      <c r="C17" s="17">
        <v>11</v>
      </c>
      <c r="D17" s="363">
        <v>0</v>
      </c>
    </row>
    <row r="18" spans="1:7" ht="9.9499999999999993" customHeight="1">
      <c r="B18" s="13"/>
      <c r="C18" s="13"/>
      <c r="D18" s="9"/>
    </row>
    <row r="19" spans="1:7" ht="20.100000000000001" customHeight="1">
      <c r="A19" s="326" t="s">
        <v>1940</v>
      </c>
      <c r="B19" s="13"/>
      <c r="C19" s="13"/>
      <c r="D19" s="333"/>
      <c r="E19" s="333"/>
      <c r="F19" s="333"/>
      <c r="G19" s="333"/>
    </row>
    <row r="20" spans="1:7" ht="20.100000000000001" customHeight="1">
      <c r="A20" s="326" t="s">
        <v>1939</v>
      </c>
      <c r="B20" s="13"/>
      <c r="C20" s="13"/>
      <c r="D20" s="333"/>
      <c r="E20" s="333"/>
      <c r="F20" s="333"/>
      <c r="G20" s="333"/>
    </row>
    <row r="21" spans="1:7" ht="20.100000000000001" customHeight="1">
      <c r="A21" s="1438" t="s">
        <v>1858</v>
      </c>
      <c r="B21" s="1438"/>
      <c r="C21" s="1438"/>
      <c r="D21" s="1438"/>
    </row>
    <row r="23" spans="1:7">
      <c r="D23" s="333"/>
    </row>
    <row r="24" spans="1:7">
      <c r="D24" s="333"/>
    </row>
    <row r="25" spans="1:7">
      <c r="D25" s="333"/>
    </row>
    <row r="26" spans="1:7">
      <c r="D26" s="333"/>
    </row>
    <row r="27" spans="1:7">
      <c r="D27" s="333"/>
    </row>
    <row r="28" spans="1:7">
      <c r="D28" s="333"/>
    </row>
    <row r="29" spans="1:7">
      <c r="D29" s="333"/>
    </row>
    <row r="30" spans="1:7">
      <c r="D30" s="333"/>
    </row>
    <row r="31" spans="1:7">
      <c r="D31" s="333"/>
    </row>
    <row r="32" spans="1:7">
      <c r="D32" s="333"/>
    </row>
  </sheetData>
  <mergeCells count="11">
    <mergeCell ref="A8:C8"/>
    <mergeCell ref="A1:D1"/>
    <mergeCell ref="A21:D21"/>
    <mergeCell ref="A3:C3"/>
    <mergeCell ref="A10:B10"/>
    <mergeCell ref="A2:C2"/>
    <mergeCell ref="A11:B11"/>
    <mergeCell ref="A4:C4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view="pageBreakPreview" zoomScaleNormal="110" zoomScaleSheetLayoutView="100" workbookViewId="0">
      <selection activeCell="I11" sqref="I11"/>
    </sheetView>
  </sheetViews>
  <sheetFormatPr defaultRowHeight="13.5"/>
  <cols>
    <col min="1" max="1" width="6.625" style="555" customWidth="1"/>
    <col min="2" max="2" width="4" style="555" bestFit="1" customWidth="1"/>
    <col min="3" max="3" width="6.625" style="555" customWidth="1"/>
    <col min="4" max="7" width="21.125" style="555" customWidth="1"/>
    <col min="8" max="11" width="5.625" style="555" customWidth="1"/>
    <col min="12" max="16384" width="9" style="555"/>
  </cols>
  <sheetData>
    <row r="1" spans="1:7" ht="27" customHeight="1">
      <c r="A1" s="1451" t="s">
        <v>1938</v>
      </c>
      <c r="B1" s="1451"/>
      <c r="C1" s="1451"/>
      <c r="D1" s="1451"/>
      <c r="E1" s="1451"/>
      <c r="F1" s="1451"/>
      <c r="G1" s="1451"/>
    </row>
    <row r="2" spans="1:7" ht="20.100000000000001" customHeight="1" thickBot="1">
      <c r="A2" s="1480" t="s">
        <v>1269</v>
      </c>
      <c r="B2" s="1480"/>
      <c r="C2" s="1480"/>
      <c r="D2" s="286"/>
    </row>
    <row r="3" spans="1:7" ht="20.100000000000001" customHeight="1">
      <c r="A3" s="1458" t="s">
        <v>2</v>
      </c>
      <c r="B3" s="1454"/>
      <c r="C3" s="1454"/>
      <c r="D3" s="622" t="s">
        <v>68</v>
      </c>
      <c r="E3" s="960" t="s">
        <v>1937</v>
      </c>
      <c r="F3" s="959" t="s">
        <v>1936</v>
      </c>
      <c r="G3" s="958" t="s">
        <v>1935</v>
      </c>
    </row>
    <row r="4" spans="1:7" ht="5.0999999999999996" customHeight="1">
      <c r="A4" s="286"/>
      <c r="B4" s="286"/>
      <c r="C4" s="286"/>
      <c r="D4" s="957"/>
      <c r="E4" s="286"/>
      <c r="F4" s="956"/>
      <c r="G4" s="623"/>
    </row>
    <row r="5" spans="1:7" ht="20.100000000000001" customHeight="1">
      <c r="A5" s="1448" t="s">
        <v>1934</v>
      </c>
      <c r="B5" s="1448"/>
      <c r="C5" s="1449"/>
      <c r="D5" s="398">
        <v>94840</v>
      </c>
      <c r="E5" s="637">
        <v>67636</v>
      </c>
      <c r="F5" s="637">
        <v>22094</v>
      </c>
      <c r="G5" s="637">
        <v>5110</v>
      </c>
    </row>
    <row r="6" spans="1:7" ht="20.100000000000001" customHeight="1">
      <c r="A6" s="1460" t="s">
        <v>50</v>
      </c>
      <c r="B6" s="1460"/>
      <c r="C6" s="1478"/>
      <c r="D6" s="398">
        <v>72503</v>
      </c>
      <c r="E6" s="637">
        <v>48713</v>
      </c>
      <c r="F6" s="637">
        <v>20476</v>
      </c>
      <c r="G6" s="637">
        <v>3314</v>
      </c>
    </row>
    <row r="7" spans="1:7" ht="20.100000000000001" customHeight="1">
      <c r="A7" s="1460" t="s">
        <v>49</v>
      </c>
      <c r="B7" s="1460"/>
      <c r="C7" s="1478"/>
      <c r="D7" s="398">
        <v>99288</v>
      </c>
      <c r="E7" s="637">
        <v>69998</v>
      </c>
      <c r="F7" s="637">
        <v>24447</v>
      </c>
      <c r="G7" s="637">
        <v>4843</v>
      </c>
    </row>
    <row r="8" spans="1:7" ht="20.100000000000001" customHeight="1">
      <c r="A8" s="1460" t="s">
        <v>1228</v>
      </c>
      <c r="B8" s="1460"/>
      <c r="C8" s="1478"/>
      <c r="D8" s="398">
        <v>91336</v>
      </c>
      <c r="E8" s="637">
        <v>66634</v>
      </c>
      <c r="F8" s="637">
        <v>20088</v>
      </c>
      <c r="G8" s="637">
        <v>4614</v>
      </c>
    </row>
    <row r="9" spans="1:7" ht="20.100000000000001" customHeight="1">
      <c r="A9" s="1446" t="s">
        <v>56</v>
      </c>
      <c r="B9" s="1446"/>
      <c r="C9" s="1447"/>
      <c r="D9" s="397">
        <v>84712</v>
      </c>
      <c r="E9" s="955">
        <v>59006</v>
      </c>
      <c r="F9" s="955">
        <v>20482</v>
      </c>
      <c r="G9" s="955">
        <v>5224</v>
      </c>
    </row>
    <row r="10" spans="1:7" ht="20.100000000000001" customHeight="1">
      <c r="D10" s="393"/>
      <c r="E10" s="281"/>
      <c r="F10" s="281"/>
      <c r="G10" s="281"/>
    </row>
    <row r="11" spans="1:7" ht="20.100000000000001" customHeight="1">
      <c r="A11" s="1448" t="s">
        <v>1227</v>
      </c>
      <c r="B11" s="1448"/>
      <c r="C11" s="555" t="s">
        <v>57</v>
      </c>
      <c r="D11" s="638">
        <v>9052</v>
      </c>
      <c r="E11" s="281">
        <v>7645</v>
      </c>
      <c r="F11" s="637">
        <v>1031</v>
      </c>
      <c r="G11" s="281">
        <v>376</v>
      </c>
    </row>
    <row r="12" spans="1:7" ht="20.100000000000001" customHeight="1">
      <c r="C12" s="954" t="s">
        <v>56</v>
      </c>
      <c r="D12" s="638">
        <v>8633</v>
      </c>
      <c r="E12" s="281">
        <v>7188</v>
      </c>
      <c r="F12" s="637">
        <v>954</v>
      </c>
      <c r="G12" s="281">
        <v>491</v>
      </c>
    </row>
    <row r="13" spans="1:7" ht="20.100000000000001" customHeight="1">
      <c r="A13" s="286"/>
      <c r="B13" s="286"/>
      <c r="C13" s="954" t="s">
        <v>1933</v>
      </c>
      <c r="D13" s="638">
        <v>10709</v>
      </c>
      <c r="E13" s="281">
        <v>8193</v>
      </c>
      <c r="F13" s="637">
        <v>1663</v>
      </c>
      <c r="G13" s="281">
        <v>853</v>
      </c>
    </row>
    <row r="14" spans="1:7" ht="20.100000000000001" customHeight="1">
      <c r="A14" s="286"/>
      <c r="B14" s="286"/>
      <c r="C14" s="954" t="s">
        <v>1302</v>
      </c>
      <c r="D14" s="638">
        <v>9677</v>
      </c>
      <c r="E14" s="281">
        <v>8025</v>
      </c>
      <c r="F14" s="637">
        <v>961</v>
      </c>
      <c r="G14" s="281">
        <v>691</v>
      </c>
    </row>
    <row r="15" spans="1:7" ht="20.100000000000001" customHeight="1">
      <c r="A15" s="286"/>
      <c r="B15" s="286"/>
      <c r="C15" s="954" t="s">
        <v>1301</v>
      </c>
      <c r="D15" s="638">
        <v>8933</v>
      </c>
      <c r="E15" s="281">
        <v>7333</v>
      </c>
      <c r="F15" s="637">
        <v>928</v>
      </c>
      <c r="G15" s="281">
        <v>672</v>
      </c>
    </row>
    <row r="16" spans="1:7" ht="20.100000000000001" customHeight="1">
      <c r="A16" s="286"/>
      <c r="B16" s="286"/>
      <c r="C16" s="954" t="s">
        <v>1300</v>
      </c>
      <c r="D16" s="638">
        <v>9697</v>
      </c>
      <c r="E16" s="281">
        <v>7292</v>
      </c>
      <c r="F16" s="637">
        <v>1422</v>
      </c>
      <c r="G16" s="281">
        <v>983</v>
      </c>
    </row>
    <row r="17" spans="1:7" ht="20.100000000000001" customHeight="1">
      <c r="A17" s="286"/>
      <c r="B17" s="286"/>
      <c r="C17" s="284" t="s">
        <v>1919</v>
      </c>
      <c r="D17" s="638">
        <v>8756</v>
      </c>
      <c r="E17" s="281">
        <v>6125</v>
      </c>
      <c r="F17" s="637">
        <v>2159</v>
      </c>
      <c r="G17" s="637">
        <v>472</v>
      </c>
    </row>
    <row r="18" spans="1:7" ht="20.100000000000001" customHeight="1">
      <c r="A18" s="286"/>
      <c r="B18" s="286"/>
      <c r="C18" s="284" t="s">
        <v>1918</v>
      </c>
      <c r="D18" s="638">
        <v>7329</v>
      </c>
      <c r="E18" s="281">
        <v>4836</v>
      </c>
      <c r="F18" s="637">
        <v>1887</v>
      </c>
      <c r="G18" s="637">
        <v>606</v>
      </c>
    </row>
    <row r="19" spans="1:7" ht="20.100000000000001" customHeight="1">
      <c r="A19" s="286"/>
      <c r="B19" s="286"/>
      <c r="C19" s="284" t="s">
        <v>1932</v>
      </c>
      <c r="D19" s="638">
        <v>2928</v>
      </c>
      <c r="E19" s="281">
        <v>474</v>
      </c>
      <c r="F19" s="281">
        <v>2374</v>
      </c>
      <c r="G19" s="391">
        <v>80</v>
      </c>
    </row>
    <row r="20" spans="1:7" ht="20.100000000000001" customHeight="1">
      <c r="A20" s="1448" t="s">
        <v>1226</v>
      </c>
      <c r="B20" s="1448"/>
      <c r="C20" s="284" t="s">
        <v>1931</v>
      </c>
      <c r="D20" s="638">
        <v>2395</v>
      </c>
      <c r="E20" s="281">
        <v>31</v>
      </c>
      <c r="F20" s="281">
        <v>2364</v>
      </c>
      <c r="G20" s="391">
        <v>0</v>
      </c>
    </row>
    <row r="21" spans="1:7" ht="20.100000000000001" customHeight="1">
      <c r="A21" s="286"/>
      <c r="B21" s="286"/>
      <c r="C21" s="284" t="s">
        <v>50</v>
      </c>
      <c r="D21" s="638">
        <v>2401</v>
      </c>
      <c r="E21" s="281">
        <v>4</v>
      </c>
      <c r="F21" s="281">
        <v>2397</v>
      </c>
      <c r="G21" s="391">
        <v>0</v>
      </c>
    </row>
    <row r="22" spans="1:7" ht="20.100000000000001" customHeight="1" thickBot="1">
      <c r="A22" s="953"/>
      <c r="B22" s="953"/>
      <c r="C22" s="302" t="s">
        <v>49</v>
      </c>
      <c r="D22" s="952">
        <v>4202</v>
      </c>
      <c r="E22" s="388">
        <v>1860</v>
      </c>
      <c r="F22" s="681">
        <v>2342</v>
      </c>
      <c r="G22" s="389">
        <v>0</v>
      </c>
    </row>
    <row r="23" spans="1:7" ht="9.9499999999999993" customHeight="1">
      <c r="A23" s="286"/>
      <c r="B23" s="286"/>
      <c r="C23" s="286"/>
      <c r="D23" s="354"/>
    </row>
    <row r="24" spans="1:7" ht="20.100000000000001" customHeight="1">
      <c r="A24" s="645" t="s">
        <v>1797</v>
      </c>
      <c r="B24" s="282"/>
      <c r="C24" s="282"/>
      <c r="D24" s="282"/>
    </row>
    <row r="25" spans="1:7" ht="20.100000000000001" customHeight="1">
      <c r="A25" s="555" t="s">
        <v>1833</v>
      </c>
    </row>
  </sheetData>
  <mergeCells count="10">
    <mergeCell ref="A1:G1"/>
    <mergeCell ref="A20:B20"/>
    <mergeCell ref="A3:C3"/>
    <mergeCell ref="A2:C2"/>
    <mergeCell ref="A11:B11"/>
    <mergeCell ref="A5:C5"/>
    <mergeCell ref="A6:C6"/>
    <mergeCell ref="A7:C7"/>
    <mergeCell ref="A8:C8"/>
    <mergeCell ref="A9:C9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zoomScaleNormal="100" zoomScaleSheetLayoutView="100" workbookViewId="0">
      <selection activeCell="G15" sqref="G15"/>
    </sheetView>
  </sheetViews>
  <sheetFormatPr defaultRowHeight="13.5"/>
  <cols>
    <col min="1" max="1" width="6.625" style="326" customWidth="1"/>
    <col min="2" max="2" width="4" style="326" bestFit="1" customWidth="1"/>
    <col min="3" max="3" width="6.625" style="326" customWidth="1"/>
    <col min="4" max="4" width="21.625" style="326" customWidth="1"/>
    <col min="5" max="12" width="9" style="326"/>
    <col min="13" max="13" width="9.75" style="326" customWidth="1"/>
    <col min="14" max="14" width="8.375" style="326" customWidth="1"/>
    <col min="15" max="16384" width="9" style="326"/>
  </cols>
  <sheetData>
    <row r="1" spans="1:11" ht="27" customHeight="1">
      <c r="A1" s="1424" t="s">
        <v>1930</v>
      </c>
      <c r="B1" s="1424"/>
      <c r="C1" s="1424"/>
      <c r="D1" s="1424"/>
    </row>
    <row r="2" spans="1:11" ht="20.100000000000001" customHeight="1" thickBot="1">
      <c r="A2" s="1435" t="s">
        <v>1</v>
      </c>
      <c r="B2" s="1435"/>
      <c r="C2" s="1435"/>
      <c r="D2" s="335"/>
    </row>
    <row r="3" spans="1:11" ht="20.100000000000001" customHeight="1">
      <c r="A3" s="1425" t="s">
        <v>2</v>
      </c>
      <c r="B3" s="1426"/>
      <c r="C3" s="1426"/>
      <c r="D3" s="334" t="s">
        <v>1929</v>
      </c>
    </row>
    <row r="4" spans="1:11" ht="20.100000000000001" customHeight="1">
      <c r="A4" s="1441" t="s">
        <v>11</v>
      </c>
      <c r="B4" s="1441"/>
      <c r="C4" s="1442"/>
      <c r="D4" s="542">
        <v>6934</v>
      </c>
    </row>
    <row r="5" spans="1:11" ht="20.100000000000001" customHeight="1">
      <c r="A5" s="1428" t="s">
        <v>12</v>
      </c>
      <c r="B5" s="1428"/>
      <c r="C5" s="1429"/>
      <c r="D5" s="540">
        <v>0</v>
      </c>
    </row>
    <row r="6" spans="1:11" s="323" customFormat="1" ht="20.100000000000001" customHeight="1">
      <c r="A6" s="1428" t="s">
        <v>1621</v>
      </c>
      <c r="B6" s="1428"/>
      <c r="C6" s="1429"/>
      <c r="D6" s="542">
        <v>440</v>
      </c>
      <c r="H6" s="326"/>
      <c r="I6" s="326"/>
      <c r="J6" s="326"/>
      <c r="K6" s="326"/>
    </row>
    <row r="7" spans="1:11" s="323" customFormat="1" ht="20.100000000000001" customHeight="1">
      <c r="A7" s="1428" t="s">
        <v>14</v>
      </c>
      <c r="B7" s="1428"/>
      <c r="C7" s="1429"/>
      <c r="D7" s="912">
        <v>4433</v>
      </c>
      <c r="H7" s="326"/>
      <c r="I7" s="326"/>
      <c r="J7" s="326"/>
      <c r="K7" s="326"/>
    </row>
    <row r="8" spans="1:11" s="323" customFormat="1" ht="20.100000000000001" customHeight="1">
      <c r="A8" s="1621" t="s">
        <v>15</v>
      </c>
      <c r="B8" s="1621"/>
      <c r="C8" s="1437"/>
      <c r="D8" s="911">
        <v>5103</v>
      </c>
      <c r="H8" s="326"/>
      <c r="I8" s="326"/>
      <c r="J8" s="326"/>
      <c r="K8" s="326"/>
    </row>
    <row r="9" spans="1:11" ht="20.100000000000001" customHeight="1">
      <c r="B9" s="13"/>
      <c r="C9" s="13"/>
      <c r="D9" s="542"/>
    </row>
    <row r="10" spans="1:11" ht="20.100000000000001" customHeight="1">
      <c r="A10" s="1423" t="s">
        <v>16</v>
      </c>
      <c r="B10" s="1684"/>
      <c r="C10" s="14" t="s">
        <v>1294</v>
      </c>
      <c r="D10" s="540">
        <v>798</v>
      </c>
    </row>
    <row r="11" spans="1:11" ht="20.100000000000001" customHeight="1">
      <c r="C11" s="14" t="s">
        <v>15</v>
      </c>
      <c r="D11" s="540">
        <v>1555</v>
      </c>
      <c r="E11" s="323"/>
    </row>
    <row r="12" spans="1:11" ht="20.100000000000001" customHeight="1">
      <c r="C12" s="14" t="s">
        <v>18</v>
      </c>
      <c r="D12" s="540">
        <v>180</v>
      </c>
    </row>
    <row r="13" spans="1:11" ht="20.100000000000001" customHeight="1">
      <c r="C13" s="14" t="s">
        <v>19</v>
      </c>
      <c r="D13" s="540">
        <v>1120</v>
      </c>
    </row>
    <row r="14" spans="1:11" ht="20.100000000000001" customHeight="1">
      <c r="C14" s="14" t="s">
        <v>20</v>
      </c>
      <c r="D14" s="540">
        <v>840</v>
      </c>
    </row>
    <row r="15" spans="1:11" ht="20.100000000000001" customHeight="1">
      <c r="C15" s="14" t="s">
        <v>21</v>
      </c>
      <c r="D15" s="540">
        <v>360</v>
      </c>
    </row>
    <row r="16" spans="1:11" ht="20.100000000000001" customHeight="1">
      <c r="C16" s="14">
        <v>10</v>
      </c>
      <c r="D16" s="540">
        <v>250</v>
      </c>
    </row>
    <row r="17" spans="1:7" ht="20.100000000000001" customHeight="1" thickBot="1">
      <c r="A17" s="86"/>
      <c r="B17" s="86"/>
      <c r="C17" s="17">
        <v>11</v>
      </c>
      <c r="D17" s="363">
        <v>0</v>
      </c>
    </row>
    <row r="18" spans="1:7" ht="9.9499999999999993" customHeight="1">
      <c r="B18" s="13"/>
      <c r="C18" s="13"/>
      <c r="D18" s="333"/>
    </row>
    <row r="19" spans="1:7" ht="20.100000000000001" customHeight="1">
      <c r="A19" s="326" t="s">
        <v>1928</v>
      </c>
      <c r="B19" s="13"/>
      <c r="C19" s="13"/>
      <c r="D19" s="333"/>
      <c r="E19" s="333"/>
      <c r="F19" s="333"/>
      <c r="G19" s="333"/>
    </row>
    <row r="20" spans="1:7" ht="20.100000000000001" customHeight="1">
      <c r="A20" s="326" t="s">
        <v>1927</v>
      </c>
      <c r="B20" s="13"/>
      <c r="C20" s="13"/>
      <c r="D20" s="333"/>
      <c r="E20" s="333"/>
      <c r="F20" s="333"/>
      <c r="G20" s="333"/>
    </row>
    <row r="21" spans="1:7" ht="20.100000000000001" customHeight="1">
      <c r="A21" s="326" t="s">
        <v>1926</v>
      </c>
      <c r="B21" s="13"/>
      <c r="C21" s="13"/>
      <c r="D21" s="333"/>
      <c r="E21" s="333"/>
      <c r="F21" s="333"/>
      <c r="G21" s="333"/>
    </row>
    <row r="22" spans="1:7" ht="20.100000000000001" customHeight="1">
      <c r="A22" s="326" t="s">
        <v>1925</v>
      </c>
      <c r="B22" s="13"/>
      <c r="C22" s="13"/>
      <c r="D22" s="333"/>
      <c r="E22" s="333"/>
      <c r="F22" s="333"/>
      <c r="G22" s="333"/>
    </row>
    <row r="23" spans="1:7" ht="20.100000000000001" customHeight="1">
      <c r="A23" s="1438" t="s">
        <v>1858</v>
      </c>
      <c r="B23" s="1438"/>
      <c r="C23" s="1438"/>
      <c r="D23" s="1438"/>
      <c r="E23" s="333"/>
      <c r="F23" s="333"/>
      <c r="G23" s="333"/>
    </row>
    <row r="25" spans="1:7">
      <c r="D25" s="333"/>
    </row>
    <row r="27" spans="1:7">
      <c r="D27" s="333"/>
    </row>
    <row r="28" spans="1:7">
      <c r="D28" s="333"/>
    </row>
    <row r="29" spans="1:7">
      <c r="D29" s="333"/>
    </row>
    <row r="30" spans="1:7">
      <c r="D30" s="534"/>
    </row>
    <row r="31" spans="1:7">
      <c r="D31" s="534"/>
    </row>
    <row r="32" spans="1:7">
      <c r="D32" s="333"/>
    </row>
    <row r="33" spans="4:4">
      <c r="D33" s="333"/>
    </row>
    <row r="34" spans="4:4">
      <c r="D34" s="333"/>
    </row>
  </sheetData>
  <mergeCells count="10">
    <mergeCell ref="A1:D1"/>
    <mergeCell ref="A2:C2"/>
    <mergeCell ref="A3:C3"/>
    <mergeCell ref="A10:B10"/>
    <mergeCell ref="A23:D23"/>
    <mergeCell ref="A4:C4"/>
    <mergeCell ref="A5:C5"/>
    <mergeCell ref="A6:C6"/>
    <mergeCell ref="A7:C7"/>
    <mergeCell ref="A8:C8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120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view="pageBreakPreview" zoomScale="90" zoomScaleNormal="70" zoomScaleSheetLayoutView="90" workbookViewId="0">
      <selection activeCell="M11" sqref="M11"/>
    </sheetView>
  </sheetViews>
  <sheetFormatPr defaultRowHeight="13.5"/>
  <cols>
    <col min="1" max="1" width="4.625" style="719" customWidth="1"/>
    <col min="2" max="2" width="4" style="719" bestFit="1" customWidth="1"/>
    <col min="3" max="3" width="5.375" style="719" customWidth="1"/>
    <col min="4" max="12" width="13.625" style="719" customWidth="1"/>
    <col min="13" max="15" width="5.5" style="719" customWidth="1"/>
    <col min="16" max="16384" width="9" style="719"/>
  </cols>
  <sheetData>
    <row r="1" spans="1:24" ht="27" customHeight="1">
      <c r="A1" s="1559" t="s">
        <v>1924</v>
      </c>
      <c r="B1" s="1559"/>
      <c r="C1" s="1559"/>
      <c r="D1" s="1559"/>
      <c r="E1" s="1559"/>
      <c r="F1" s="1559"/>
      <c r="G1" s="1559"/>
      <c r="H1" s="1559"/>
      <c r="I1" s="1559"/>
      <c r="J1" s="1559"/>
      <c r="K1" s="1559"/>
      <c r="L1" s="1559"/>
    </row>
    <row r="2" spans="1:24" ht="20.100000000000001" customHeight="1" thickBot="1">
      <c r="A2" s="1688" t="s">
        <v>1269</v>
      </c>
      <c r="B2" s="1688"/>
      <c r="C2" s="1688"/>
      <c r="D2" s="744"/>
      <c r="E2" s="744"/>
      <c r="F2" s="744"/>
      <c r="G2" s="744"/>
      <c r="H2" s="744"/>
      <c r="I2" s="744"/>
      <c r="J2" s="744"/>
      <c r="K2" s="744"/>
      <c r="L2" s="744"/>
    </row>
    <row r="3" spans="1:24" ht="20.100000000000001" customHeight="1">
      <c r="A3" s="1562" t="s">
        <v>1694</v>
      </c>
      <c r="B3" s="1386"/>
      <c r="C3" s="1386"/>
      <c r="D3" s="1385" t="s">
        <v>1736</v>
      </c>
      <c r="E3" s="1386" t="s">
        <v>1923</v>
      </c>
      <c r="F3" s="1386"/>
      <c r="G3" s="1386"/>
      <c r="H3" s="1386"/>
      <c r="I3" s="1386"/>
      <c r="J3" s="1386"/>
      <c r="K3" s="1386"/>
      <c r="L3" s="1686" t="s">
        <v>1922</v>
      </c>
    </row>
    <row r="4" spans="1:24" ht="39.950000000000003" customHeight="1">
      <c r="A4" s="1563"/>
      <c r="B4" s="1564"/>
      <c r="C4" s="1564"/>
      <c r="D4" s="1560"/>
      <c r="E4" s="742" t="s">
        <v>1232</v>
      </c>
      <c r="F4" s="742" t="s">
        <v>1733</v>
      </c>
      <c r="G4" s="742" t="s">
        <v>1732</v>
      </c>
      <c r="H4" s="742" t="s">
        <v>1921</v>
      </c>
      <c r="I4" s="742" t="s">
        <v>1233</v>
      </c>
      <c r="J4" s="741" t="s">
        <v>1730</v>
      </c>
      <c r="K4" s="742" t="s">
        <v>1920</v>
      </c>
      <c r="L4" s="1687"/>
    </row>
    <row r="5" spans="1:24" ht="20.100000000000001" customHeight="1">
      <c r="A5" s="1558" t="s">
        <v>1229</v>
      </c>
      <c r="B5" s="1558"/>
      <c r="C5" s="1689"/>
      <c r="D5" s="946">
        <v>4948</v>
      </c>
      <c r="E5" s="941">
        <v>2576</v>
      </c>
      <c r="F5" s="941">
        <v>381</v>
      </c>
      <c r="G5" s="941">
        <v>199</v>
      </c>
      <c r="H5" s="941">
        <v>1645</v>
      </c>
      <c r="I5" s="941">
        <v>15</v>
      </c>
      <c r="J5" s="941">
        <v>0</v>
      </c>
      <c r="K5" s="941">
        <v>336</v>
      </c>
      <c r="L5" s="941">
        <v>2372</v>
      </c>
    </row>
    <row r="6" spans="1:24" ht="20.100000000000001" customHeight="1">
      <c r="A6" s="1567" t="s">
        <v>50</v>
      </c>
      <c r="B6" s="1567"/>
      <c r="C6" s="1568"/>
      <c r="D6" s="946">
        <v>4558</v>
      </c>
      <c r="E6" s="941">
        <v>1967</v>
      </c>
      <c r="F6" s="941">
        <v>325</v>
      </c>
      <c r="G6" s="941">
        <v>100</v>
      </c>
      <c r="H6" s="941">
        <v>1379</v>
      </c>
      <c r="I6" s="941">
        <v>1</v>
      </c>
      <c r="J6" s="941">
        <v>0</v>
      </c>
      <c r="K6" s="941">
        <v>162</v>
      </c>
      <c r="L6" s="941">
        <v>2591</v>
      </c>
    </row>
    <row r="7" spans="1:24" s="948" customFormat="1" ht="20.100000000000001" customHeight="1">
      <c r="A7" s="1567" t="s">
        <v>49</v>
      </c>
      <c r="B7" s="1567"/>
      <c r="C7" s="1568"/>
      <c r="D7" s="946">
        <v>6679</v>
      </c>
      <c r="E7" s="941">
        <v>1850</v>
      </c>
      <c r="F7" s="941">
        <v>112</v>
      </c>
      <c r="G7" s="941">
        <v>76</v>
      </c>
      <c r="H7" s="941">
        <v>1493</v>
      </c>
      <c r="I7" s="941">
        <v>30</v>
      </c>
      <c r="J7" s="941">
        <v>29</v>
      </c>
      <c r="K7" s="941">
        <v>110</v>
      </c>
      <c r="L7" s="941">
        <v>4829</v>
      </c>
      <c r="M7" s="949"/>
      <c r="N7" s="949"/>
      <c r="O7" s="719"/>
      <c r="P7" s="719"/>
      <c r="Q7" s="719"/>
      <c r="R7" s="719"/>
      <c r="S7" s="719"/>
      <c r="T7" s="719"/>
      <c r="U7" s="719"/>
      <c r="V7" s="719"/>
      <c r="W7" s="719"/>
      <c r="X7" s="719"/>
    </row>
    <row r="8" spans="1:24" s="948" customFormat="1" ht="20.100000000000001" customHeight="1">
      <c r="A8" s="1567" t="s">
        <v>1228</v>
      </c>
      <c r="B8" s="1567"/>
      <c r="C8" s="1568"/>
      <c r="D8" s="682">
        <v>4179</v>
      </c>
      <c r="E8" s="682">
        <v>1855</v>
      </c>
      <c r="F8" s="682">
        <v>147</v>
      </c>
      <c r="G8" s="682">
        <v>53</v>
      </c>
      <c r="H8" s="682">
        <v>1475</v>
      </c>
      <c r="I8" s="941">
        <v>60</v>
      </c>
      <c r="J8" s="941">
        <v>3</v>
      </c>
      <c r="K8" s="682">
        <v>117</v>
      </c>
      <c r="L8" s="682">
        <v>2324</v>
      </c>
      <c r="M8" s="949"/>
      <c r="N8" s="949"/>
      <c r="O8" s="719"/>
      <c r="P8" s="719"/>
      <c r="Q8" s="719"/>
      <c r="R8" s="719"/>
      <c r="S8" s="719"/>
      <c r="T8" s="719"/>
      <c r="U8" s="719"/>
      <c r="V8" s="719"/>
      <c r="W8" s="719"/>
      <c r="X8" s="719"/>
    </row>
    <row r="9" spans="1:24" s="948" customFormat="1" ht="20.100000000000001" customHeight="1">
      <c r="A9" s="1569" t="s">
        <v>56</v>
      </c>
      <c r="B9" s="1569"/>
      <c r="C9" s="1570"/>
      <c r="D9" s="687">
        <v>2898</v>
      </c>
      <c r="E9" s="687">
        <v>1740</v>
      </c>
      <c r="F9" s="687">
        <v>96</v>
      </c>
      <c r="G9" s="687">
        <v>20</v>
      </c>
      <c r="H9" s="687">
        <v>1263</v>
      </c>
      <c r="I9" s="950">
        <v>132</v>
      </c>
      <c r="J9" s="950">
        <v>8</v>
      </c>
      <c r="K9" s="687">
        <v>221</v>
      </c>
      <c r="L9" s="687">
        <v>1158</v>
      </c>
      <c r="M9" s="949"/>
      <c r="N9" s="949"/>
      <c r="O9" s="719"/>
      <c r="P9" s="719"/>
      <c r="Q9" s="719"/>
      <c r="R9" s="719"/>
      <c r="S9" s="719"/>
      <c r="T9" s="719"/>
      <c r="U9" s="719"/>
      <c r="V9" s="719"/>
      <c r="W9" s="719"/>
      <c r="X9" s="719"/>
    </row>
    <row r="10" spans="1:24" ht="20.100000000000001" customHeight="1">
      <c r="B10" s="735"/>
      <c r="C10" s="735"/>
      <c r="D10" s="946"/>
      <c r="E10" s="941"/>
      <c r="F10" s="941"/>
      <c r="G10" s="941"/>
      <c r="H10" s="941"/>
      <c r="I10" s="941"/>
      <c r="J10" s="941"/>
      <c r="K10" s="941"/>
      <c r="L10" s="941"/>
      <c r="M10" s="942"/>
      <c r="N10" s="942"/>
    </row>
    <row r="11" spans="1:24" ht="20.100000000000001" customHeight="1">
      <c r="A11" s="1558" t="s">
        <v>1227</v>
      </c>
      <c r="B11" s="1558"/>
      <c r="C11" s="730" t="s">
        <v>57</v>
      </c>
      <c r="D11" s="946">
        <v>154</v>
      </c>
      <c r="E11" s="941">
        <v>142</v>
      </c>
      <c r="F11" s="941">
        <v>10</v>
      </c>
      <c r="G11" s="941">
        <v>8</v>
      </c>
      <c r="H11" s="941">
        <v>113</v>
      </c>
      <c r="I11" s="392">
        <v>11</v>
      </c>
      <c r="J11" s="392">
        <v>0</v>
      </c>
      <c r="K11" s="392">
        <v>0</v>
      </c>
      <c r="L11" s="941">
        <v>12</v>
      </c>
      <c r="M11" s="942"/>
      <c r="N11" s="942"/>
    </row>
    <row r="12" spans="1:24" ht="20.100000000000001" customHeight="1">
      <c r="C12" s="730" t="s">
        <v>56</v>
      </c>
      <c r="D12" s="946">
        <v>609</v>
      </c>
      <c r="E12" s="941">
        <v>430</v>
      </c>
      <c r="F12" s="941">
        <v>11</v>
      </c>
      <c r="G12" s="941">
        <v>0</v>
      </c>
      <c r="H12" s="941">
        <v>344</v>
      </c>
      <c r="I12" s="392">
        <v>18</v>
      </c>
      <c r="J12" s="392">
        <v>2</v>
      </c>
      <c r="K12" s="941">
        <v>55</v>
      </c>
      <c r="L12" s="941">
        <v>179</v>
      </c>
      <c r="M12" s="942"/>
      <c r="N12" s="942"/>
    </row>
    <row r="13" spans="1:24" ht="20.100000000000001" customHeight="1">
      <c r="B13" s="947"/>
      <c r="C13" s="730" t="s">
        <v>55</v>
      </c>
      <c r="D13" s="946">
        <v>478</v>
      </c>
      <c r="E13" s="941">
        <v>287</v>
      </c>
      <c r="F13" s="941">
        <v>31</v>
      </c>
      <c r="G13" s="941">
        <v>8</v>
      </c>
      <c r="H13" s="941">
        <v>198</v>
      </c>
      <c r="I13" s="392">
        <v>17</v>
      </c>
      <c r="J13" s="392">
        <v>0</v>
      </c>
      <c r="K13" s="941">
        <v>33</v>
      </c>
      <c r="L13" s="941">
        <v>191</v>
      </c>
      <c r="M13" s="942"/>
      <c r="N13" s="942"/>
    </row>
    <row r="14" spans="1:24" ht="20.100000000000001" customHeight="1">
      <c r="B14" s="947"/>
      <c r="C14" s="730" t="s">
        <v>54</v>
      </c>
      <c r="D14" s="946">
        <v>399</v>
      </c>
      <c r="E14" s="941">
        <v>211</v>
      </c>
      <c r="F14" s="941">
        <v>13</v>
      </c>
      <c r="G14" s="941">
        <v>2</v>
      </c>
      <c r="H14" s="941">
        <v>130</v>
      </c>
      <c r="I14" s="392">
        <v>23</v>
      </c>
      <c r="J14" s="392">
        <v>4</v>
      </c>
      <c r="K14" s="941">
        <v>39</v>
      </c>
      <c r="L14" s="941">
        <v>188</v>
      </c>
      <c r="M14" s="942"/>
      <c r="N14" s="942"/>
    </row>
    <row r="15" spans="1:24" ht="20.100000000000001" customHeight="1">
      <c r="B15" s="947"/>
      <c r="C15" s="730" t="s">
        <v>53</v>
      </c>
      <c r="D15" s="946">
        <v>480</v>
      </c>
      <c r="E15" s="941">
        <v>181</v>
      </c>
      <c r="F15" s="941">
        <v>8</v>
      </c>
      <c r="G15" s="941">
        <v>0</v>
      </c>
      <c r="H15" s="941">
        <v>141</v>
      </c>
      <c r="I15" s="392">
        <v>17</v>
      </c>
      <c r="J15" s="392">
        <v>2</v>
      </c>
      <c r="K15" s="941">
        <v>13</v>
      </c>
      <c r="L15" s="941">
        <v>299</v>
      </c>
      <c r="M15" s="942"/>
      <c r="N15" s="942"/>
    </row>
    <row r="16" spans="1:24" ht="20.100000000000001" customHeight="1">
      <c r="B16" s="947"/>
      <c r="C16" s="730" t="s">
        <v>52</v>
      </c>
      <c r="D16" s="946">
        <v>387</v>
      </c>
      <c r="E16" s="941">
        <v>234</v>
      </c>
      <c r="F16" s="941">
        <v>8</v>
      </c>
      <c r="G16" s="941">
        <v>0</v>
      </c>
      <c r="H16" s="941">
        <v>188</v>
      </c>
      <c r="I16" s="392">
        <v>16</v>
      </c>
      <c r="J16" s="392">
        <v>0</v>
      </c>
      <c r="K16" s="941">
        <v>22</v>
      </c>
      <c r="L16" s="941">
        <v>153</v>
      </c>
      <c r="M16" s="942"/>
      <c r="N16" s="942"/>
    </row>
    <row r="17" spans="1:14" ht="20.100000000000001" customHeight="1">
      <c r="B17" s="947"/>
      <c r="C17" s="730" t="s">
        <v>1919</v>
      </c>
      <c r="D17" s="946">
        <v>309</v>
      </c>
      <c r="E17" s="941">
        <v>193</v>
      </c>
      <c r="F17" s="941">
        <v>15</v>
      </c>
      <c r="G17" s="941">
        <v>2</v>
      </c>
      <c r="H17" s="941">
        <v>112</v>
      </c>
      <c r="I17" s="392">
        <v>16</v>
      </c>
      <c r="J17" s="392">
        <v>0</v>
      </c>
      <c r="K17" s="941">
        <v>48</v>
      </c>
      <c r="L17" s="941">
        <v>116</v>
      </c>
      <c r="M17" s="942"/>
      <c r="N17" s="942"/>
    </row>
    <row r="18" spans="1:14" ht="20.100000000000001" customHeight="1" thickBot="1">
      <c r="A18" s="725"/>
      <c r="B18" s="945"/>
      <c r="C18" s="724" t="s">
        <v>1918</v>
      </c>
      <c r="D18" s="944">
        <v>82</v>
      </c>
      <c r="E18" s="943">
        <v>62</v>
      </c>
      <c r="F18" s="943">
        <v>0</v>
      </c>
      <c r="G18" s="943">
        <v>0</v>
      </c>
      <c r="H18" s="943">
        <v>37</v>
      </c>
      <c r="I18" s="389">
        <v>14</v>
      </c>
      <c r="J18" s="389">
        <v>0</v>
      </c>
      <c r="K18" s="943">
        <v>11</v>
      </c>
      <c r="L18" s="943">
        <v>20</v>
      </c>
      <c r="M18" s="942"/>
      <c r="N18" s="942"/>
    </row>
    <row r="19" spans="1:14" ht="9.9499999999999993" customHeight="1">
      <c r="B19" s="735"/>
      <c r="C19" s="735"/>
      <c r="D19" s="942"/>
      <c r="E19" s="942"/>
      <c r="F19" s="942"/>
      <c r="G19" s="942"/>
      <c r="H19" s="942"/>
      <c r="I19" s="942"/>
      <c r="J19" s="942"/>
      <c r="K19" s="942"/>
      <c r="L19" s="942"/>
    </row>
    <row r="20" spans="1:14" ht="20.100000000000001" customHeight="1">
      <c r="A20" s="645" t="s">
        <v>1797</v>
      </c>
      <c r="B20" s="735"/>
      <c r="C20" s="735"/>
      <c r="D20" s="942"/>
      <c r="E20" s="942"/>
      <c r="F20" s="942"/>
      <c r="G20" s="942"/>
      <c r="H20" s="942"/>
      <c r="I20" s="942"/>
      <c r="J20" s="942"/>
      <c r="K20" s="942"/>
      <c r="L20" s="942"/>
    </row>
    <row r="21" spans="1:14" ht="20.100000000000001" customHeight="1">
      <c r="A21" s="1685" t="s">
        <v>1917</v>
      </c>
      <c r="B21" s="1685"/>
      <c r="C21" s="1685"/>
      <c r="D21" s="1685"/>
    </row>
    <row r="22" spans="1:14">
      <c r="D22" s="942"/>
      <c r="E22" s="942"/>
    </row>
    <row r="23" spans="1:14">
      <c r="D23" s="942"/>
      <c r="E23" s="942"/>
      <c r="F23" s="940"/>
      <c r="G23" s="940"/>
      <c r="H23" s="940"/>
      <c r="I23" s="940"/>
      <c r="J23" s="941"/>
      <c r="K23" s="940"/>
      <c r="L23" s="940"/>
    </row>
    <row r="24" spans="1:14">
      <c r="D24" s="942"/>
      <c r="E24" s="942"/>
      <c r="F24" s="940"/>
      <c r="G24" s="940"/>
      <c r="H24" s="940"/>
      <c r="I24" s="940"/>
      <c r="J24" s="940"/>
      <c r="K24" s="940"/>
      <c r="L24" s="940"/>
    </row>
    <row r="25" spans="1:14">
      <c r="D25" s="942"/>
      <c r="E25" s="942"/>
      <c r="F25" s="940"/>
      <c r="G25" s="940"/>
      <c r="H25" s="940"/>
      <c r="I25" s="941"/>
      <c r="J25" s="941"/>
      <c r="K25" s="941"/>
      <c r="L25" s="940"/>
    </row>
    <row r="26" spans="1:14">
      <c r="D26" s="942"/>
      <c r="E26" s="942"/>
      <c r="F26" s="940"/>
      <c r="G26" s="940"/>
      <c r="H26" s="940"/>
      <c r="I26" s="941"/>
      <c r="J26" s="941"/>
      <c r="K26" s="940"/>
      <c r="L26" s="940"/>
    </row>
    <row r="27" spans="1:14">
      <c r="D27" s="942"/>
      <c r="E27" s="942"/>
      <c r="F27" s="940"/>
      <c r="G27" s="940"/>
      <c r="H27" s="940"/>
      <c r="I27" s="941"/>
      <c r="J27" s="941"/>
      <c r="K27" s="940"/>
      <c r="L27" s="940"/>
    </row>
    <row r="28" spans="1:14">
      <c r="D28" s="942"/>
      <c r="E28" s="942"/>
      <c r="F28" s="940"/>
      <c r="G28" s="940"/>
      <c r="H28" s="940"/>
      <c r="I28" s="940"/>
      <c r="J28" s="941"/>
      <c r="K28" s="940"/>
      <c r="L28" s="940"/>
    </row>
    <row r="29" spans="1:14">
      <c r="D29" s="942"/>
      <c r="E29" s="942"/>
      <c r="F29" s="940"/>
      <c r="G29" s="940"/>
      <c r="H29" s="940"/>
      <c r="I29" s="940"/>
      <c r="J29" s="941"/>
      <c r="K29" s="940"/>
      <c r="L29" s="940"/>
    </row>
    <row r="30" spans="1:14">
      <c r="D30" s="942"/>
      <c r="E30" s="942"/>
      <c r="F30" s="940"/>
      <c r="G30" s="940"/>
      <c r="H30" s="940"/>
      <c r="I30" s="940"/>
      <c r="J30" s="941"/>
      <c r="K30" s="940"/>
      <c r="L30" s="940"/>
    </row>
    <row r="31" spans="1:14">
      <c r="D31" s="940"/>
      <c r="E31" s="940"/>
      <c r="F31" s="940"/>
      <c r="G31" s="940"/>
      <c r="H31" s="940"/>
      <c r="I31" s="941"/>
      <c r="J31" s="941"/>
      <c r="K31" s="940"/>
      <c r="L31" s="940"/>
    </row>
    <row r="32" spans="1:14">
      <c r="D32" s="940"/>
      <c r="E32" s="940"/>
      <c r="F32" s="940"/>
      <c r="G32" s="940"/>
      <c r="H32" s="940"/>
      <c r="I32" s="941"/>
      <c r="J32" s="941"/>
      <c r="K32" s="940"/>
      <c r="L32" s="940"/>
    </row>
  </sheetData>
  <mergeCells count="13">
    <mergeCell ref="A7:C7"/>
    <mergeCell ref="A8:C8"/>
    <mergeCell ref="A9:C9"/>
    <mergeCell ref="A1:L1"/>
    <mergeCell ref="A21:D21"/>
    <mergeCell ref="A11:B11"/>
    <mergeCell ref="D3:D4"/>
    <mergeCell ref="E3:K3"/>
    <mergeCell ref="L3:L4"/>
    <mergeCell ref="A3:C4"/>
    <mergeCell ref="A2:C2"/>
    <mergeCell ref="A5:C5"/>
    <mergeCell ref="A6:C6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view="pageBreakPreview" zoomScale="90" zoomScaleNormal="100" zoomScaleSheetLayoutView="90" workbookViewId="0">
      <selection sqref="A1:XFD1048576"/>
    </sheetView>
  </sheetViews>
  <sheetFormatPr defaultColWidth="9" defaultRowHeight="13.5"/>
  <cols>
    <col min="1" max="1" width="6.5" style="326" customWidth="1"/>
    <col min="2" max="2" width="4.625" style="326" customWidth="1"/>
    <col min="3" max="3" width="6.5" style="326" customWidth="1"/>
    <col min="4" max="15" width="9.875" style="326" customWidth="1"/>
    <col min="16" max="21" width="4.75" style="326" customWidth="1"/>
    <col min="22" max="16384" width="9" style="326"/>
  </cols>
  <sheetData>
    <row r="1" spans="1:18" ht="30" customHeight="1">
      <c r="A1" s="1424" t="s">
        <v>1916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</row>
    <row r="2" spans="1:18" ht="20.100000000000001" customHeight="1" thickBot="1">
      <c r="A2" s="1435" t="s">
        <v>1296</v>
      </c>
      <c r="B2" s="1435"/>
      <c r="C2" s="14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</row>
    <row r="3" spans="1:18" ht="20.100000000000001" customHeight="1">
      <c r="A3" s="1425" t="s">
        <v>2</v>
      </c>
      <c r="B3" s="1426"/>
      <c r="C3" s="1426"/>
      <c r="D3" s="1426" t="s">
        <v>1915</v>
      </c>
      <c r="E3" s="1426"/>
      <c r="F3" s="1426"/>
      <c r="G3" s="1426"/>
      <c r="H3" s="1426" t="s">
        <v>1914</v>
      </c>
      <c r="I3" s="1426"/>
      <c r="J3" s="1426"/>
      <c r="K3" s="1426"/>
      <c r="L3" s="1426" t="s">
        <v>1913</v>
      </c>
      <c r="M3" s="1426"/>
      <c r="N3" s="1426"/>
      <c r="O3" s="1445"/>
    </row>
    <row r="4" spans="1:18" ht="30" customHeight="1">
      <c r="A4" s="1443"/>
      <c r="B4" s="1444"/>
      <c r="C4" s="1444"/>
      <c r="D4" s="526" t="s">
        <v>1912</v>
      </c>
      <c r="E4" s="526" t="s">
        <v>1911</v>
      </c>
      <c r="F4" s="547" t="s">
        <v>1942</v>
      </c>
      <c r="G4" s="526" t="s">
        <v>1943</v>
      </c>
      <c r="H4" s="526" t="s">
        <v>1912</v>
      </c>
      <c r="I4" s="526" t="s">
        <v>1911</v>
      </c>
      <c r="J4" s="547" t="s">
        <v>1942</v>
      </c>
      <c r="K4" s="526" t="s">
        <v>1943</v>
      </c>
      <c r="L4" s="526" t="s">
        <v>1912</v>
      </c>
      <c r="M4" s="526" t="s">
        <v>1911</v>
      </c>
      <c r="N4" s="547" t="s">
        <v>1942</v>
      </c>
      <c r="O4" s="546" t="s">
        <v>1943</v>
      </c>
      <c r="P4" s="19"/>
    </row>
    <row r="5" spans="1:18" s="9" customFormat="1" ht="20.100000000000001" customHeight="1">
      <c r="A5" s="1428" t="s">
        <v>11</v>
      </c>
      <c r="B5" s="1428"/>
      <c r="C5" s="1574"/>
      <c r="D5" s="780">
        <v>429</v>
      </c>
      <c r="E5" s="777">
        <v>400</v>
      </c>
      <c r="F5" s="777">
        <v>508</v>
      </c>
      <c r="G5" s="777">
        <v>0</v>
      </c>
      <c r="H5" s="777">
        <v>111</v>
      </c>
      <c r="I5" s="777">
        <v>200</v>
      </c>
      <c r="J5" s="777">
        <v>242</v>
      </c>
      <c r="K5" s="777">
        <v>0</v>
      </c>
      <c r="L5" s="777">
        <v>318</v>
      </c>
      <c r="M5" s="777">
        <v>200</v>
      </c>
      <c r="N5" s="777">
        <v>266</v>
      </c>
      <c r="O5" s="777">
        <v>0</v>
      </c>
      <c r="P5" s="431"/>
    </row>
    <row r="6" spans="1:18" s="9" customFormat="1" ht="20.100000000000001" customHeight="1">
      <c r="A6" s="1428" t="s">
        <v>12</v>
      </c>
      <c r="B6" s="1428"/>
      <c r="C6" s="1574"/>
      <c r="D6" s="780">
        <v>285</v>
      </c>
      <c r="E6" s="777">
        <v>475</v>
      </c>
      <c r="F6" s="777">
        <v>4</v>
      </c>
      <c r="G6" s="777">
        <v>144</v>
      </c>
      <c r="H6" s="777">
        <v>0</v>
      </c>
      <c r="I6" s="777">
        <v>186</v>
      </c>
      <c r="J6" s="777">
        <v>0</v>
      </c>
      <c r="K6" s="777">
        <v>48</v>
      </c>
      <c r="L6" s="777">
        <v>285</v>
      </c>
      <c r="M6" s="777">
        <v>289</v>
      </c>
      <c r="N6" s="777">
        <v>4</v>
      </c>
      <c r="O6" s="777">
        <v>96</v>
      </c>
      <c r="P6" s="431"/>
    </row>
    <row r="7" spans="1:18" s="938" customFormat="1" ht="20.100000000000001" customHeight="1">
      <c r="A7" s="1428" t="s">
        <v>13</v>
      </c>
      <c r="B7" s="1428"/>
      <c r="C7" s="1574"/>
      <c r="D7" s="780">
        <v>329</v>
      </c>
      <c r="E7" s="777">
        <v>770</v>
      </c>
      <c r="F7" s="777">
        <v>142</v>
      </c>
      <c r="G7" s="777">
        <v>72</v>
      </c>
      <c r="H7" s="777">
        <v>11</v>
      </c>
      <c r="I7" s="777">
        <v>284</v>
      </c>
      <c r="J7" s="777">
        <v>45</v>
      </c>
      <c r="K7" s="777">
        <v>10</v>
      </c>
      <c r="L7" s="777">
        <v>318</v>
      </c>
      <c r="M7" s="777">
        <v>486</v>
      </c>
      <c r="N7" s="777">
        <v>97</v>
      </c>
      <c r="O7" s="777">
        <v>62</v>
      </c>
      <c r="P7" s="939"/>
    </row>
    <row r="8" spans="1:18" s="936" customFormat="1" ht="20.100000000000001" customHeight="1">
      <c r="A8" s="1428" t="s">
        <v>14</v>
      </c>
      <c r="B8" s="1428"/>
      <c r="C8" s="1574"/>
      <c r="D8" s="780">
        <v>237</v>
      </c>
      <c r="E8" s="777">
        <v>961</v>
      </c>
      <c r="F8" s="777">
        <v>222</v>
      </c>
      <c r="G8" s="777">
        <v>176</v>
      </c>
      <c r="H8" s="777">
        <v>0</v>
      </c>
      <c r="I8" s="777">
        <v>231</v>
      </c>
      <c r="J8" s="777">
        <v>41</v>
      </c>
      <c r="K8" s="777">
        <v>46</v>
      </c>
      <c r="L8" s="777">
        <v>237</v>
      </c>
      <c r="M8" s="777">
        <v>730</v>
      </c>
      <c r="N8" s="777">
        <v>181</v>
      </c>
      <c r="O8" s="777">
        <v>130</v>
      </c>
      <c r="P8" s="937"/>
    </row>
    <row r="9" spans="1:18" s="938" customFormat="1" ht="20.100000000000001" customHeight="1">
      <c r="A9" s="1575" t="s">
        <v>15</v>
      </c>
      <c r="B9" s="1575"/>
      <c r="C9" s="1422"/>
      <c r="D9" s="961">
        <v>0</v>
      </c>
      <c r="E9" s="962">
        <v>352</v>
      </c>
      <c r="F9" s="962">
        <v>163</v>
      </c>
      <c r="G9" s="962">
        <v>59</v>
      </c>
      <c r="H9" s="962">
        <v>0</v>
      </c>
      <c r="I9" s="962">
        <v>153</v>
      </c>
      <c r="J9" s="962">
        <v>30</v>
      </c>
      <c r="K9" s="962">
        <v>33</v>
      </c>
      <c r="L9" s="962">
        <v>0</v>
      </c>
      <c r="M9" s="962">
        <v>199</v>
      </c>
      <c r="N9" s="962">
        <v>133</v>
      </c>
      <c r="O9" s="962">
        <v>26</v>
      </c>
      <c r="P9" s="939"/>
    </row>
    <row r="10" spans="1:18" s="9" customFormat="1" ht="20.100000000000001" customHeight="1">
      <c r="A10" s="833"/>
      <c r="B10" s="833"/>
      <c r="C10" s="833"/>
      <c r="D10" s="780"/>
      <c r="E10" s="777"/>
      <c r="F10" s="777"/>
      <c r="G10" s="777"/>
      <c r="H10" s="777"/>
      <c r="I10" s="777"/>
      <c r="J10" s="777"/>
      <c r="K10" s="777"/>
      <c r="L10" s="777"/>
      <c r="M10" s="777"/>
      <c r="N10" s="777"/>
      <c r="O10" s="777"/>
      <c r="P10" s="431"/>
    </row>
    <row r="11" spans="1:18" ht="20.100000000000001" customHeight="1">
      <c r="A11" s="1423" t="s">
        <v>16</v>
      </c>
      <c r="B11" s="1423"/>
      <c r="C11" s="316" t="s">
        <v>1889</v>
      </c>
      <c r="D11" s="320">
        <v>0</v>
      </c>
      <c r="E11" s="319">
        <v>50</v>
      </c>
      <c r="F11" s="319">
        <v>8</v>
      </c>
      <c r="G11" s="319">
        <v>16</v>
      </c>
      <c r="H11" s="319">
        <v>0</v>
      </c>
      <c r="I11" s="319">
        <v>15</v>
      </c>
      <c r="J11" s="319">
        <v>0</v>
      </c>
      <c r="K11" s="319">
        <v>0</v>
      </c>
      <c r="L11" s="319">
        <v>0</v>
      </c>
      <c r="M11" s="319">
        <v>35</v>
      </c>
      <c r="N11" s="319">
        <v>8</v>
      </c>
      <c r="O11" s="319">
        <v>16</v>
      </c>
      <c r="P11" s="781"/>
      <c r="R11" s="337"/>
    </row>
    <row r="12" spans="1:18" ht="20.100000000000001" customHeight="1">
      <c r="A12" s="13"/>
      <c r="B12" s="13"/>
      <c r="C12" s="316" t="s">
        <v>15</v>
      </c>
      <c r="D12" s="320">
        <v>0</v>
      </c>
      <c r="E12" s="319">
        <v>63</v>
      </c>
      <c r="F12" s="319">
        <v>155</v>
      </c>
      <c r="G12" s="319">
        <v>33</v>
      </c>
      <c r="H12" s="319">
        <v>0</v>
      </c>
      <c r="I12" s="319">
        <v>25</v>
      </c>
      <c r="J12" s="319">
        <v>30</v>
      </c>
      <c r="K12" s="319">
        <v>33</v>
      </c>
      <c r="L12" s="319">
        <v>0</v>
      </c>
      <c r="M12" s="319">
        <v>38</v>
      </c>
      <c r="N12" s="319">
        <v>125</v>
      </c>
      <c r="O12" s="319">
        <v>0</v>
      </c>
      <c r="R12" s="337"/>
    </row>
    <row r="13" spans="1:18" ht="20.100000000000001" customHeight="1">
      <c r="A13" s="13"/>
      <c r="B13" s="13"/>
      <c r="C13" s="316" t="s">
        <v>18</v>
      </c>
      <c r="D13" s="320">
        <v>0</v>
      </c>
      <c r="E13" s="319">
        <v>44</v>
      </c>
      <c r="F13" s="319">
        <v>0</v>
      </c>
      <c r="G13" s="319">
        <v>0</v>
      </c>
      <c r="H13" s="319">
        <v>0</v>
      </c>
      <c r="I13" s="319">
        <v>16</v>
      </c>
      <c r="J13" s="319">
        <v>0</v>
      </c>
      <c r="K13" s="319">
        <v>0</v>
      </c>
      <c r="L13" s="319">
        <v>0</v>
      </c>
      <c r="M13" s="319">
        <v>28</v>
      </c>
      <c r="N13" s="319">
        <v>0</v>
      </c>
      <c r="O13" s="319">
        <v>0</v>
      </c>
      <c r="R13" s="337"/>
    </row>
    <row r="14" spans="1:18" ht="20.100000000000001" customHeight="1">
      <c r="A14" s="13"/>
      <c r="B14" s="13"/>
      <c r="C14" s="316" t="s">
        <v>19</v>
      </c>
      <c r="D14" s="320">
        <v>0</v>
      </c>
      <c r="E14" s="319">
        <v>51</v>
      </c>
      <c r="F14" s="319">
        <v>0</v>
      </c>
      <c r="G14" s="319">
        <v>0</v>
      </c>
      <c r="H14" s="319">
        <v>0</v>
      </c>
      <c r="I14" s="319">
        <v>12</v>
      </c>
      <c r="J14" s="319">
        <v>0</v>
      </c>
      <c r="K14" s="319">
        <v>0</v>
      </c>
      <c r="L14" s="319">
        <v>0</v>
      </c>
      <c r="M14" s="319">
        <v>39</v>
      </c>
      <c r="N14" s="319">
        <v>0</v>
      </c>
      <c r="O14" s="319">
        <v>0</v>
      </c>
      <c r="R14" s="337"/>
    </row>
    <row r="15" spans="1:18" ht="20.100000000000001" customHeight="1">
      <c r="A15" s="13"/>
      <c r="B15" s="13"/>
      <c r="C15" s="316" t="s">
        <v>20</v>
      </c>
      <c r="D15" s="320">
        <v>0</v>
      </c>
      <c r="E15" s="319">
        <v>15</v>
      </c>
      <c r="F15" s="319">
        <v>0</v>
      </c>
      <c r="G15" s="319">
        <v>0</v>
      </c>
      <c r="H15" s="319">
        <v>0</v>
      </c>
      <c r="I15" s="319">
        <v>7</v>
      </c>
      <c r="J15" s="319">
        <v>0</v>
      </c>
      <c r="K15" s="319">
        <v>0</v>
      </c>
      <c r="L15" s="319">
        <v>0</v>
      </c>
      <c r="M15" s="319">
        <v>8</v>
      </c>
      <c r="N15" s="319">
        <v>0</v>
      </c>
      <c r="O15" s="319">
        <v>0</v>
      </c>
      <c r="R15" s="337"/>
    </row>
    <row r="16" spans="1:18" ht="20.100000000000001" customHeight="1">
      <c r="A16" s="13"/>
      <c r="B16" s="13"/>
      <c r="C16" s="316" t="s">
        <v>21</v>
      </c>
      <c r="D16" s="320">
        <v>0</v>
      </c>
      <c r="E16" s="319">
        <v>46</v>
      </c>
      <c r="F16" s="319">
        <v>0</v>
      </c>
      <c r="G16" s="319">
        <v>0</v>
      </c>
      <c r="H16" s="319">
        <v>0</v>
      </c>
      <c r="I16" s="319">
        <v>23</v>
      </c>
      <c r="J16" s="319">
        <v>0</v>
      </c>
      <c r="K16" s="319">
        <v>0</v>
      </c>
      <c r="L16" s="319">
        <v>0</v>
      </c>
      <c r="M16" s="319">
        <v>23</v>
      </c>
      <c r="N16" s="319">
        <v>0</v>
      </c>
      <c r="O16" s="319">
        <v>0</v>
      </c>
      <c r="R16" s="337"/>
    </row>
    <row r="17" spans="1:18" ht="20.100000000000001" customHeight="1">
      <c r="A17" s="712"/>
      <c r="B17" s="712"/>
      <c r="C17" s="316">
        <v>10</v>
      </c>
      <c r="D17" s="320">
        <v>0</v>
      </c>
      <c r="E17" s="319">
        <v>54</v>
      </c>
      <c r="F17" s="319">
        <v>0</v>
      </c>
      <c r="G17" s="319">
        <v>10</v>
      </c>
      <c r="H17" s="319">
        <v>0</v>
      </c>
      <c r="I17" s="319">
        <v>26</v>
      </c>
      <c r="J17" s="319">
        <v>0</v>
      </c>
      <c r="K17" s="319">
        <v>0</v>
      </c>
      <c r="L17" s="319">
        <v>0</v>
      </c>
      <c r="M17" s="319">
        <v>28</v>
      </c>
      <c r="N17" s="319">
        <v>0</v>
      </c>
      <c r="O17" s="319">
        <v>10</v>
      </c>
      <c r="R17" s="337"/>
    </row>
    <row r="18" spans="1:18" ht="20.100000000000001" customHeight="1" thickBot="1">
      <c r="A18" s="92"/>
      <c r="B18" s="92"/>
      <c r="C18" s="17">
        <v>11</v>
      </c>
      <c r="D18" s="318">
        <v>0</v>
      </c>
      <c r="E18" s="317">
        <v>29</v>
      </c>
      <c r="F18" s="317">
        <v>0</v>
      </c>
      <c r="G18" s="317">
        <v>0</v>
      </c>
      <c r="H18" s="317">
        <v>0</v>
      </c>
      <c r="I18" s="317">
        <v>29</v>
      </c>
      <c r="J18" s="317">
        <v>0</v>
      </c>
      <c r="K18" s="317">
        <v>0</v>
      </c>
      <c r="L18" s="317">
        <v>0</v>
      </c>
      <c r="M18" s="317">
        <v>0</v>
      </c>
      <c r="N18" s="317">
        <v>0</v>
      </c>
      <c r="O18" s="317">
        <v>0</v>
      </c>
      <c r="R18" s="337"/>
    </row>
    <row r="19" spans="1:18" ht="9.9499999999999993" customHeight="1">
      <c r="A19" s="781"/>
      <c r="B19" s="781"/>
      <c r="C19" s="781"/>
      <c r="D19" s="9"/>
      <c r="E19" s="11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8" ht="20.100000000000001" customHeight="1">
      <c r="A20" s="848" t="s">
        <v>1910</v>
      </c>
      <c r="B20" s="781"/>
      <c r="C20" s="781"/>
      <c r="D20" s="9"/>
      <c r="E20" s="11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8" ht="20.100000000000001" customHeight="1">
      <c r="A21" s="848" t="s">
        <v>1909</v>
      </c>
      <c r="B21" s="781"/>
      <c r="C21" s="781"/>
      <c r="D21" s="9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8" ht="20.100000000000001" customHeight="1">
      <c r="A22" s="326" t="s">
        <v>26</v>
      </c>
    </row>
  </sheetData>
  <mergeCells count="12">
    <mergeCell ref="A8:C8"/>
    <mergeCell ref="A9:C9"/>
    <mergeCell ref="A1:O1"/>
    <mergeCell ref="A11:B11"/>
    <mergeCell ref="D3:G3"/>
    <mergeCell ref="H3:K3"/>
    <mergeCell ref="L3:O3"/>
    <mergeCell ref="A3:C4"/>
    <mergeCell ref="A2:C2"/>
    <mergeCell ref="A5:C5"/>
    <mergeCell ref="A6:C6"/>
    <mergeCell ref="A7:C7"/>
  </mergeCells>
  <phoneticPr fontId="6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view="pageBreakPreview" topLeftCell="A9" zoomScale="90" zoomScaleNormal="100" zoomScaleSheetLayoutView="90" workbookViewId="0">
      <selection activeCell="T11" sqref="T11"/>
    </sheetView>
  </sheetViews>
  <sheetFormatPr defaultRowHeight="13.5"/>
  <cols>
    <col min="1" max="1" width="6.375" style="326" customWidth="1"/>
    <col min="2" max="2" width="4.625" style="326" customWidth="1"/>
    <col min="3" max="3" width="6.375" style="326" customWidth="1"/>
    <col min="4" max="17" width="8.5" style="326" customWidth="1"/>
    <col min="18" max="21" width="5.5" style="326" customWidth="1"/>
    <col min="22" max="16384" width="9" style="326"/>
  </cols>
  <sheetData>
    <row r="1" spans="1:21" ht="27" customHeight="1">
      <c r="A1" s="1424" t="s">
        <v>1908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  <c r="Q1" s="1424"/>
    </row>
    <row r="2" spans="1:21" ht="20.100000000000001" customHeight="1" thickBo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</row>
    <row r="3" spans="1:21" ht="20.100000000000001" customHeight="1">
      <c r="A3" s="1425" t="s">
        <v>2</v>
      </c>
      <c r="B3" s="1426"/>
      <c r="C3" s="1426"/>
      <c r="D3" s="1690" t="s">
        <v>1907</v>
      </c>
      <c r="E3" s="1690"/>
      <c r="F3" s="1690"/>
      <c r="G3" s="1690"/>
      <c r="H3" s="1690"/>
      <c r="I3" s="1690"/>
      <c r="J3" s="1690"/>
      <c r="K3" s="1690"/>
      <c r="L3" s="1690"/>
      <c r="M3" s="1690"/>
      <c r="N3" s="1690"/>
      <c r="O3" s="1426" t="s">
        <v>1906</v>
      </c>
      <c r="P3" s="1426"/>
      <c r="Q3" s="1445"/>
      <c r="R3" s="19"/>
      <c r="S3" s="19"/>
      <c r="T3" s="19"/>
    </row>
    <row r="4" spans="1:21" ht="20.100000000000001" customHeight="1">
      <c r="A4" s="1443"/>
      <c r="B4" s="1444"/>
      <c r="C4" s="1444"/>
      <c r="D4" s="1444" t="s">
        <v>1900</v>
      </c>
      <c r="E4" s="1444" t="s">
        <v>1905</v>
      </c>
      <c r="F4" s="1444"/>
      <c r="G4" s="1444" t="s">
        <v>1904</v>
      </c>
      <c r="H4" s="1444"/>
      <c r="I4" s="1444" t="s">
        <v>1903</v>
      </c>
      <c r="J4" s="1444"/>
      <c r="K4" s="1444" t="s">
        <v>1902</v>
      </c>
      <c r="L4" s="1444"/>
      <c r="M4" s="1444" t="s">
        <v>1901</v>
      </c>
      <c r="N4" s="1444"/>
      <c r="O4" s="1444" t="s">
        <v>1900</v>
      </c>
      <c r="P4" s="1444" t="s">
        <v>1331</v>
      </c>
      <c r="Q4" s="1625" t="s">
        <v>1330</v>
      </c>
    </row>
    <row r="5" spans="1:21" ht="20.100000000000001" customHeight="1">
      <c r="A5" s="1443"/>
      <c r="B5" s="1444"/>
      <c r="C5" s="1444"/>
      <c r="D5" s="1444"/>
      <c r="E5" s="324" t="s">
        <v>1899</v>
      </c>
      <c r="F5" s="324" t="s">
        <v>1898</v>
      </c>
      <c r="G5" s="324" t="s">
        <v>1899</v>
      </c>
      <c r="H5" s="324" t="s">
        <v>1898</v>
      </c>
      <c r="I5" s="324" t="s">
        <v>1899</v>
      </c>
      <c r="J5" s="324" t="s">
        <v>1898</v>
      </c>
      <c r="K5" s="324" t="s">
        <v>1899</v>
      </c>
      <c r="L5" s="324" t="s">
        <v>1898</v>
      </c>
      <c r="M5" s="324" t="s">
        <v>1899</v>
      </c>
      <c r="N5" s="324" t="s">
        <v>1898</v>
      </c>
      <c r="O5" s="1444"/>
      <c r="P5" s="1444"/>
      <c r="Q5" s="1625"/>
    </row>
    <row r="6" spans="1:21" ht="20.100000000000001" customHeight="1">
      <c r="A6" s="816"/>
      <c r="B6" s="816"/>
      <c r="C6" s="816"/>
      <c r="D6" s="784" t="s">
        <v>1771</v>
      </c>
      <c r="E6" s="783" t="s">
        <v>1896</v>
      </c>
      <c r="F6" s="783" t="s">
        <v>1897</v>
      </c>
      <c r="G6" s="783" t="s">
        <v>1329</v>
      </c>
      <c r="H6" s="783" t="s">
        <v>1328</v>
      </c>
      <c r="I6" s="783" t="s">
        <v>1329</v>
      </c>
      <c r="J6" s="783" t="s">
        <v>1328</v>
      </c>
      <c r="K6" s="783" t="s">
        <v>1896</v>
      </c>
      <c r="L6" s="783" t="s">
        <v>1328</v>
      </c>
      <c r="M6" s="783" t="s">
        <v>1329</v>
      </c>
      <c r="N6" s="783" t="s">
        <v>1328</v>
      </c>
      <c r="O6" s="783" t="s">
        <v>1771</v>
      </c>
      <c r="P6" s="783" t="s">
        <v>1329</v>
      </c>
      <c r="Q6" s="783" t="s">
        <v>1328</v>
      </c>
    </row>
    <row r="7" spans="1:21" ht="20.100000000000001" customHeight="1">
      <c r="A7" s="1423" t="s">
        <v>11</v>
      </c>
      <c r="B7" s="1423"/>
      <c r="C7" s="1427"/>
      <c r="D7" s="777">
        <v>78</v>
      </c>
      <c r="E7" s="777">
        <v>360</v>
      </c>
      <c r="F7" s="777">
        <v>2130</v>
      </c>
      <c r="G7" s="777">
        <v>129</v>
      </c>
      <c r="H7" s="777">
        <v>570</v>
      </c>
      <c r="I7" s="777">
        <v>111</v>
      </c>
      <c r="J7" s="777">
        <v>503</v>
      </c>
      <c r="K7" s="777">
        <v>54</v>
      </c>
      <c r="L7" s="777">
        <v>307</v>
      </c>
      <c r="M7" s="777">
        <v>66</v>
      </c>
      <c r="N7" s="777">
        <v>750</v>
      </c>
      <c r="O7" s="777">
        <v>4</v>
      </c>
      <c r="P7" s="777">
        <v>4</v>
      </c>
      <c r="Q7" s="777">
        <v>118</v>
      </c>
    </row>
    <row r="8" spans="1:21" s="323" customFormat="1" ht="20.100000000000001" customHeight="1">
      <c r="A8" s="1428" t="s">
        <v>12</v>
      </c>
      <c r="B8" s="1428"/>
      <c r="C8" s="1429"/>
      <c r="D8" s="777">
        <v>72</v>
      </c>
      <c r="E8" s="777">
        <v>310</v>
      </c>
      <c r="F8" s="777">
        <v>1293</v>
      </c>
      <c r="G8" s="777">
        <v>102</v>
      </c>
      <c r="H8" s="777">
        <v>439</v>
      </c>
      <c r="I8" s="777">
        <v>85</v>
      </c>
      <c r="J8" s="777">
        <v>374</v>
      </c>
      <c r="K8" s="777">
        <v>57</v>
      </c>
      <c r="L8" s="777">
        <v>243</v>
      </c>
      <c r="M8" s="777">
        <v>66</v>
      </c>
      <c r="N8" s="777">
        <v>237</v>
      </c>
      <c r="O8" s="777">
        <v>2</v>
      </c>
      <c r="P8" s="777">
        <v>4</v>
      </c>
      <c r="Q8" s="777">
        <v>64</v>
      </c>
    </row>
    <row r="9" spans="1:21" s="323" customFormat="1" ht="20.100000000000001" customHeight="1">
      <c r="A9" s="1428" t="s">
        <v>13</v>
      </c>
      <c r="B9" s="1428"/>
      <c r="C9" s="1429"/>
      <c r="D9" s="777">
        <v>66</v>
      </c>
      <c r="E9" s="777">
        <v>303</v>
      </c>
      <c r="F9" s="777">
        <v>1190</v>
      </c>
      <c r="G9" s="777">
        <v>93</v>
      </c>
      <c r="H9" s="777">
        <v>381</v>
      </c>
      <c r="I9" s="777">
        <v>83</v>
      </c>
      <c r="J9" s="777">
        <v>334</v>
      </c>
      <c r="K9" s="777">
        <v>60</v>
      </c>
      <c r="L9" s="777">
        <v>239</v>
      </c>
      <c r="M9" s="777">
        <v>67</v>
      </c>
      <c r="N9" s="777">
        <v>236</v>
      </c>
      <c r="O9" s="777">
        <v>2</v>
      </c>
      <c r="P9" s="777">
        <v>2</v>
      </c>
      <c r="Q9" s="777">
        <v>53</v>
      </c>
    </row>
    <row r="10" spans="1:21" s="323" customFormat="1" ht="20.100000000000001" customHeight="1">
      <c r="A10" s="1428" t="s">
        <v>14</v>
      </c>
      <c r="B10" s="1428"/>
      <c r="C10" s="1429"/>
      <c r="D10" s="777">
        <v>87</v>
      </c>
      <c r="E10" s="777">
        <v>338</v>
      </c>
      <c r="F10" s="777">
        <v>1241</v>
      </c>
      <c r="G10" s="777">
        <v>114</v>
      </c>
      <c r="H10" s="777">
        <v>429</v>
      </c>
      <c r="I10" s="777">
        <v>92</v>
      </c>
      <c r="J10" s="777">
        <v>349</v>
      </c>
      <c r="K10" s="777">
        <v>60</v>
      </c>
      <c r="L10" s="777">
        <v>227</v>
      </c>
      <c r="M10" s="777">
        <v>72</v>
      </c>
      <c r="N10" s="777">
        <v>236</v>
      </c>
      <c r="O10" s="777">
        <v>3</v>
      </c>
      <c r="P10" s="777">
        <v>3</v>
      </c>
      <c r="Q10" s="777">
        <v>74</v>
      </c>
    </row>
    <row r="11" spans="1:21" ht="20.100000000000001" customHeight="1">
      <c r="A11" s="1436" t="s">
        <v>15</v>
      </c>
      <c r="B11" s="1436"/>
      <c r="C11" s="1437"/>
      <c r="D11" s="935">
        <v>82</v>
      </c>
      <c r="E11" s="935">
        <v>297</v>
      </c>
      <c r="F11" s="935">
        <v>1090</v>
      </c>
      <c r="G11" s="935">
        <v>92</v>
      </c>
      <c r="H11" s="935">
        <v>375</v>
      </c>
      <c r="I11" s="935">
        <v>79</v>
      </c>
      <c r="J11" s="935">
        <v>309</v>
      </c>
      <c r="K11" s="935">
        <v>51</v>
      </c>
      <c r="L11" s="935">
        <v>177</v>
      </c>
      <c r="M11" s="935">
        <v>75</v>
      </c>
      <c r="N11" s="935">
        <v>229</v>
      </c>
      <c r="O11" s="935">
        <v>3</v>
      </c>
      <c r="P11" s="935">
        <v>3</v>
      </c>
      <c r="Q11" s="935">
        <v>70</v>
      </c>
    </row>
    <row r="12" spans="1:21" ht="20.100000000000001" customHeight="1">
      <c r="A12" s="13"/>
      <c r="B12" s="13"/>
      <c r="C12" s="13"/>
      <c r="D12" s="780"/>
      <c r="E12" s="777"/>
      <c r="F12" s="777"/>
      <c r="G12" s="777"/>
      <c r="H12" s="777"/>
      <c r="I12" s="777"/>
      <c r="J12" s="777"/>
      <c r="K12" s="777"/>
      <c r="L12" s="777"/>
      <c r="M12" s="777"/>
      <c r="N12" s="777"/>
      <c r="O12" s="777"/>
      <c r="P12" s="777"/>
      <c r="Q12" s="777"/>
      <c r="U12" s="782"/>
    </row>
    <row r="13" spans="1:21" ht="20.100000000000001" customHeight="1">
      <c r="A13" s="1423" t="s">
        <v>16</v>
      </c>
      <c r="B13" s="1423"/>
      <c r="C13" s="14" t="s">
        <v>1294</v>
      </c>
      <c r="D13" s="780">
        <v>11</v>
      </c>
      <c r="E13" s="777">
        <v>45</v>
      </c>
      <c r="F13" s="777">
        <v>148</v>
      </c>
      <c r="G13" s="777">
        <v>13</v>
      </c>
      <c r="H13" s="777">
        <v>47</v>
      </c>
      <c r="I13" s="777">
        <v>12</v>
      </c>
      <c r="J13" s="777">
        <v>42</v>
      </c>
      <c r="K13" s="777">
        <v>8</v>
      </c>
      <c r="L13" s="777">
        <v>25</v>
      </c>
      <c r="M13" s="777">
        <v>12</v>
      </c>
      <c r="N13" s="777">
        <v>34</v>
      </c>
      <c r="O13" s="777">
        <v>0</v>
      </c>
      <c r="P13" s="777">
        <v>0</v>
      </c>
      <c r="Q13" s="777">
        <v>0</v>
      </c>
    </row>
    <row r="14" spans="1:21" ht="20.100000000000001" customHeight="1">
      <c r="A14" s="1423"/>
      <c r="B14" s="1423"/>
      <c r="C14" s="14" t="s">
        <v>15</v>
      </c>
      <c r="D14" s="780">
        <v>11</v>
      </c>
      <c r="E14" s="777">
        <v>50</v>
      </c>
      <c r="F14" s="777">
        <v>188</v>
      </c>
      <c r="G14" s="777">
        <v>16</v>
      </c>
      <c r="H14" s="777">
        <v>66</v>
      </c>
      <c r="I14" s="777">
        <v>13</v>
      </c>
      <c r="J14" s="777">
        <v>52</v>
      </c>
      <c r="K14" s="777">
        <v>9</v>
      </c>
      <c r="L14" s="777">
        <v>31</v>
      </c>
      <c r="M14" s="777">
        <v>12</v>
      </c>
      <c r="N14" s="777">
        <v>39</v>
      </c>
      <c r="O14" s="777">
        <v>1</v>
      </c>
      <c r="P14" s="777">
        <v>1</v>
      </c>
      <c r="Q14" s="777">
        <v>24</v>
      </c>
    </row>
    <row r="15" spans="1:21" ht="20.100000000000001" customHeight="1">
      <c r="A15" s="13"/>
      <c r="B15" s="13"/>
      <c r="C15" s="14" t="s">
        <v>18</v>
      </c>
      <c r="D15" s="780">
        <v>10</v>
      </c>
      <c r="E15" s="777">
        <v>39</v>
      </c>
      <c r="F15" s="777">
        <v>142</v>
      </c>
      <c r="G15" s="777">
        <v>11</v>
      </c>
      <c r="H15" s="777">
        <v>48</v>
      </c>
      <c r="I15" s="777">
        <v>8</v>
      </c>
      <c r="J15" s="777">
        <v>34</v>
      </c>
      <c r="K15" s="777">
        <v>9</v>
      </c>
      <c r="L15" s="777">
        <v>26</v>
      </c>
      <c r="M15" s="777">
        <v>11</v>
      </c>
      <c r="N15" s="777">
        <v>34</v>
      </c>
      <c r="O15" s="777">
        <v>1</v>
      </c>
      <c r="P15" s="777">
        <v>1</v>
      </c>
      <c r="Q15" s="777">
        <v>24</v>
      </c>
    </row>
    <row r="16" spans="1:21" ht="20.100000000000001" customHeight="1">
      <c r="A16" s="13"/>
      <c r="B16" s="13"/>
      <c r="C16" s="14" t="s">
        <v>19</v>
      </c>
      <c r="D16" s="780">
        <v>12</v>
      </c>
      <c r="E16" s="777">
        <v>43</v>
      </c>
      <c r="F16" s="777">
        <v>150</v>
      </c>
      <c r="G16" s="777">
        <v>13</v>
      </c>
      <c r="H16" s="777">
        <v>48</v>
      </c>
      <c r="I16" s="777">
        <v>11</v>
      </c>
      <c r="J16" s="777">
        <v>41</v>
      </c>
      <c r="K16" s="777">
        <v>8</v>
      </c>
      <c r="L16" s="777">
        <v>29</v>
      </c>
      <c r="M16" s="777">
        <v>11</v>
      </c>
      <c r="N16" s="777">
        <v>32</v>
      </c>
      <c r="O16" s="777">
        <v>0</v>
      </c>
      <c r="P16" s="777">
        <v>0</v>
      </c>
      <c r="Q16" s="777">
        <v>0</v>
      </c>
    </row>
    <row r="17" spans="1:21" ht="20.100000000000001" customHeight="1">
      <c r="A17" s="13"/>
      <c r="B17" s="13"/>
      <c r="C17" s="14" t="s">
        <v>20</v>
      </c>
      <c r="D17" s="780">
        <v>14</v>
      </c>
      <c r="E17" s="777">
        <v>40</v>
      </c>
      <c r="F17" s="777">
        <v>155</v>
      </c>
      <c r="G17" s="777">
        <v>14</v>
      </c>
      <c r="H17" s="777">
        <v>56</v>
      </c>
      <c r="I17" s="777">
        <v>11</v>
      </c>
      <c r="J17" s="777">
        <v>44</v>
      </c>
      <c r="K17" s="777">
        <v>6</v>
      </c>
      <c r="L17" s="777">
        <v>25</v>
      </c>
      <c r="M17" s="777">
        <v>9</v>
      </c>
      <c r="N17" s="777">
        <v>30</v>
      </c>
      <c r="O17" s="777">
        <v>0</v>
      </c>
      <c r="P17" s="777">
        <v>0</v>
      </c>
      <c r="Q17" s="777">
        <v>0</v>
      </c>
    </row>
    <row r="18" spans="1:21" ht="20.100000000000001" customHeight="1">
      <c r="A18" s="13"/>
      <c r="B18" s="13"/>
      <c r="C18" s="14" t="s">
        <v>21</v>
      </c>
      <c r="D18" s="780">
        <v>10</v>
      </c>
      <c r="E18" s="777">
        <v>40</v>
      </c>
      <c r="F18" s="777">
        <v>151</v>
      </c>
      <c r="G18" s="777">
        <v>14</v>
      </c>
      <c r="H18" s="777">
        <v>60</v>
      </c>
      <c r="I18" s="777">
        <v>13</v>
      </c>
      <c r="J18" s="777">
        <v>51</v>
      </c>
      <c r="K18" s="777">
        <v>6</v>
      </c>
      <c r="L18" s="777">
        <v>20</v>
      </c>
      <c r="M18" s="777">
        <v>7</v>
      </c>
      <c r="N18" s="777">
        <v>20</v>
      </c>
      <c r="O18" s="777">
        <v>0</v>
      </c>
      <c r="P18" s="777">
        <v>0</v>
      </c>
      <c r="Q18" s="777">
        <v>0</v>
      </c>
    </row>
    <row r="19" spans="1:21" ht="20.100000000000001" customHeight="1">
      <c r="A19" s="13"/>
      <c r="B19" s="13"/>
      <c r="C19" s="14">
        <v>10</v>
      </c>
      <c r="D19" s="780">
        <v>7</v>
      </c>
      <c r="E19" s="777">
        <v>19</v>
      </c>
      <c r="F19" s="777">
        <v>67</v>
      </c>
      <c r="G19" s="777">
        <v>4</v>
      </c>
      <c r="H19" s="777">
        <v>16</v>
      </c>
      <c r="I19" s="777">
        <v>4</v>
      </c>
      <c r="J19" s="777">
        <v>16</v>
      </c>
      <c r="K19" s="777">
        <v>2</v>
      </c>
      <c r="L19" s="777">
        <v>9</v>
      </c>
      <c r="M19" s="777">
        <v>9</v>
      </c>
      <c r="N19" s="777">
        <v>26</v>
      </c>
      <c r="O19" s="777">
        <v>1</v>
      </c>
      <c r="P19" s="777">
        <v>1</v>
      </c>
      <c r="Q19" s="777">
        <v>22</v>
      </c>
      <c r="S19" s="782"/>
    </row>
    <row r="20" spans="1:21" ht="20.100000000000001" customHeight="1">
      <c r="A20" s="13"/>
      <c r="B20" s="13"/>
      <c r="C20" s="14">
        <v>11</v>
      </c>
      <c r="D20" s="780">
        <v>7</v>
      </c>
      <c r="E20" s="777">
        <v>21</v>
      </c>
      <c r="F20" s="777">
        <v>89</v>
      </c>
      <c r="G20" s="777">
        <v>7</v>
      </c>
      <c r="H20" s="777">
        <v>34</v>
      </c>
      <c r="I20" s="777">
        <v>7</v>
      </c>
      <c r="J20" s="777">
        <v>29</v>
      </c>
      <c r="K20" s="777">
        <v>3</v>
      </c>
      <c r="L20" s="777">
        <v>12</v>
      </c>
      <c r="M20" s="777">
        <v>4</v>
      </c>
      <c r="N20" s="777">
        <v>14</v>
      </c>
      <c r="O20" s="777">
        <v>0</v>
      </c>
      <c r="P20" s="777">
        <v>0</v>
      </c>
      <c r="Q20" s="777">
        <v>0</v>
      </c>
    </row>
    <row r="21" spans="1:21" ht="20.100000000000001" customHeight="1">
      <c r="A21" s="13"/>
      <c r="B21" s="13"/>
      <c r="C21" s="14">
        <v>12</v>
      </c>
      <c r="D21" s="780">
        <v>0</v>
      </c>
      <c r="E21" s="777">
        <v>0</v>
      </c>
      <c r="F21" s="777">
        <v>0</v>
      </c>
      <c r="G21" s="777">
        <v>0</v>
      </c>
      <c r="H21" s="777">
        <v>0</v>
      </c>
      <c r="I21" s="777">
        <v>0</v>
      </c>
      <c r="J21" s="777">
        <v>0</v>
      </c>
      <c r="K21" s="777">
        <v>0</v>
      </c>
      <c r="L21" s="777">
        <v>0</v>
      </c>
      <c r="M21" s="777">
        <v>0</v>
      </c>
      <c r="N21" s="777">
        <v>0</v>
      </c>
      <c r="O21" s="777">
        <v>0</v>
      </c>
      <c r="P21" s="777">
        <v>0</v>
      </c>
      <c r="Q21" s="777">
        <v>0</v>
      </c>
      <c r="U21" s="934"/>
    </row>
    <row r="22" spans="1:21" ht="20.100000000000001" customHeight="1">
      <c r="A22" s="1423" t="s">
        <v>22</v>
      </c>
      <c r="B22" s="1423"/>
      <c r="C22" s="14" t="s">
        <v>1293</v>
      </c>
      <c r="D22" s="780">
        <v>0</v>
      </c>
      <c r="E22" s="777">
        <v>0</v>
      </c>
      <c r="F22" s="777">
        <v>0</v>
      </c>
      <c r="G22" s="777">
        <v>0</v>
      </c>
      <c r="H22" s="777">
        <v>0</v>
      </c>
      <c r="I22" s="777">
        <v>0</v>
      </c>
      <c r="J22" s="777">
        <v>0</v>
      </c>
      <c r="K22" s="777">
        <v>0</v>
      </c>
      <c r="L22" s="777">
        <v>0</v>
      </c>
      <c r="M22" s="777">
        <v>0</v>
      </c>
      <c r="N22" s="777">
        <v>0</v>
      </c>
      <c r="O22" s="777">
        <v>0</v>
      </c>
      <c r="P22" s="777">
        <v>0</v>
      </c>
      <c r="Q22" s="777">
        <v>0</v>
      </c>
    </row>
    <row r="23" spans="1:21" ht="20.100000000000001" customHeight="1">
      <c r="A23" s="13"/>
      <c r="B23" s="13"/>
      <c r="C23" s="14" t="s">
        <v>12</v>
      </c>
      <c r="D23" s="780">
        <v>0</v>
      </c>
      <c r="E23" s="777">
        <v>0</v>
      </c>
      <c r="F23" s="777">
        <v>0</v>
      </c>
      <c r="G23" s="777">
        <v>0</v>
      </c>
      <c r="H23" s="777">
        <v>0</v>
      </c>
      <c r="I23" s="777">
        <v>0</v>
      </c>
      <c r="J23" s="777">
        <v>0</v>
      </c>
      <c r="K23" s="777">
        <v>0</v>
      </c>
      <c r="L23" s="777">
        <v>0</v>
      </c>
      <c r="M23" s="777">
        <v>0</v>
      </c>
      <c r="N23" s="777">
        <v>0</v>
      </c>
      <c r="O23" s="777">
        <v>0</v>
      </c>
      <c r="P23" s="777">
        <v>0</v>
      </c>
      <c r="Q23" s="777">
        <v>0</v>
      </c>
    </row>
    <row r="24" spans="1:21" ht="20.100000000000001" customHeight="1" thickBot="1">
      <c r="A24" s="92"/>
      <c r="B24" s="92"/>
      <c r="C24" s="17" t="s">
        <v>13</v>
      </c>
      <c r="D24" s="933">
        <v>0</v>
      </c>
      <c r="E24" s="932">
        <v>0</v>
      </c>
      <c r="F24" s="932">
        <v>0</v>
      </c>
      <c r="G24" s="932">
        <v>0</v>
      </c>
      <c r="H24" s="932">
        <v>0</v>
      </c>
      <c r="I24" s="932">
        <v>0</v>
      </c>
      <c r="J24" s="932">
        <v>0</v>
      </c>
      <c r="K24" s="932">
        <v>0</v>
      </c>
      <c r="L24" s="932">
        <v>0</v>
      </c>
      <c r="M24" s="932">
        <v>0</v>
      </c>
      <c r="N24" s="932">
        <v>0</v>
      </c>
      <c r="O24" s="932">
        <v>0</v>
      </c>
      <c r="P24" s="932">
        <v>0</v>
      </c>
      <c r="Q24" s="932">
        <v>0</v>
      </c>
    </row>
    <row r="25" spans="1:21" ht="6" customHeight="1">
      <c r="A25" s="712"/>
      <c r="B25" s="712"/>
      <c r="C25" s="316"/>
      <c r="D25" s="782"/>
      <c r="E25" s="931"/>
      <c r="F25" s="931"/>
      <c r="G25" s="782"/>
      <c r="H25" s="782"/>
      <c r="I25" s="782"/>
      <c r="J25" s="782"/>
      <c r="K25" s="782"/>
      <c r="L25" s="782"/>
      <c r="M25" s="782"/>
      <c r="N25" s="782"/>
      <c r="O25" s="782"/>
      <c r="P25" s="782"/>
      <c r="Q25" s="782"/>
    </row>
    <row r="26" spans="1:21" ht="20.100000000000001" customHeight="1">
      <c r="A26" s="95" t="s">
        <v>1770</v>
      </c>
      <c r="B26" s="13"/>
      <c r="C26" s="13"/>
      <c r="D26" s="782"/>
      <c r="E26" s="782"/>
      <c r="F26" s="782"/>
      <c r="G26" s="782"/>
      <c r="H26" s="782"/>
      <c r="I26" s="782"/>
      <c r="J26" s="782"/>
      <c r="K26" s="782"/>
      <c r="L26" s="782"/>
      <c r="M26" s="782"/>
      <c r="N26" s="782"/>
      <c r="O26" s="782"/>
      <c r="P26" s="782"/>
      <c r="Q26" s="782"/>
    </row>
    <row r="27" spans="1:21" ht="20.100000000000001" customHeight="1">
      <c r="A27" s="326" t="s">
        <v>1895</v>
      </c>
    </row>
  </sheetData>
  <mergeCells count="21">
    <mergeCell ref="A1:Q1"/>
    <mergeCell ref="D3:N3"/>
    <mergeCell ref="O3:Q3"/>
    <mergeCell ref="D4:D5"/>
    <mergeCell ref="G4:H4"/>
    <mergeCell ref="K4:L4"/>
    <mergeCell ref="A3:C5"/>
    <mergeCell ref="M4:N4"/>
    <mergeCell ref="E4:F4"/>
    <mergeCell ref="A22:B22"/>
    <mergeCell ref="Q4:Q5"/>
    <mergeCell ref="O4:O5"/>
    <mergeCell ref="P4:P5"/>
    <mergeCell ref="I4:J4"/>
    <mergeCell ref="A13:B13"/>
    <mergeCell ref="A14:B14"/>
    <mergeCell ref="A7:C7"/>
    <mergeCell ref="A8:C8"/>
    <mergeCell ref="A9:C9"/>
    <mergeCell ref="A10:C10"/>
    <mergeCell ref="A11:C11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8" fitToWidth="0" fitToHeight="0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view="pageBreakPreview" zoomScaleNormal="100" zoomScaleSheetLayoutView="100" workbookViewId="0">
      <selection activeCell="A24" sqref="A21:M55"/>
    </sheetView>
  </sheetViews>
  <sheetFormatPr defaultColWidth="9" defaultRowHeight="13.5"/>
  <cols>
    <col min="1" max="1" width="13.875" style="22" customWidth="1"/>
    <col min="2" max="2" width="0.875" style="22" customWidth="1"/>
    <col min="3" max="3" width="7.75" style="22" bestFit="1" customWidth="1"/>
    <col min="4" max="4" width="9.75" style="22" bestFit="1" customWidth="1"/>
    <col min="5" max="5" width="7.75" style="22" bestFit="1" customWidth="1"/>
    <col min="6" max="6" width="8.5" style="22" bestFit="1" customWidth="1"/>
    <col min="7" max="9" width="7.75" style="22" bestFit="1" customWidth="1"/>
    <col min="10" max="10" width="8.75" style="22" bestFit="1" customWidth="1"/>
    <col min="11" max="11" width="7.75" style="22" bestFit="1" customWidth="1"/>
    <col min="12" max="12" width="8.75" style="22" bestFit="1" customWidth="1"/>
    <col min="13" max="15" width="3.75" style="22" customWidth="1"/>
    <col min="16" max="16384" width="9" style="22"/>
  </cols>
  <sheetData>
    <row r="1" spans="1:12" ht="27.75" customHeight="1">
      <c r="A1" s="1349" t="s">
        <v>1214</v>
      </c>
      <c r="B1" s="1349"/>
      <c r="C1" s="1349"/>
      <c r="D1" s="1349"/>
      <c r="E1" s="1349"/>
      <c r="F1" s="1349"/>
      <c r="G1" s="1349"/>
      <c r="H1" s="1349"/>
      <c r="I1" s="1349"/>
      <c r="J1" s="1349"/>
      <c r="K1" s="1349"/>
      <c r="L1" s="1349"/>
    </row>
    <row r="2" spans="1:12" s="38" customFormat="1" ht="20.100000000000001" customHeight="1" thickBo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15" customHeight="1">
      <c r="A3" s="1353" t="s">
        <v>1208</v>
      </c>
      <c r="B3" s="191"/>
      <c r="C3" s="1372" t="s">
        <v>1213</v>
      </c>
      <c r="D3" s="1373"/>
      <c r="E3" s="1367" t="s">
        <v>1212</v>
      </c>
      <c r="F3" s="1368"/>
      <c r="G3" s="1367" t="s">
        <v>1211</v>
      </c>
      <c r="H3" s="1368"/>
      <c r="I3" s="1365" t="s">
        <v>1210</v>
      </c>
      <c r="J3" s="1357"/>
      <c r="K3" s="1357" t="s">
        <v>1209</v>
      </c>
      <c r="L3" s="1358"/>
    </row>
    <row r="4" spans="1:12" s="185" customFormat="1" ht="37.5" customHeight="1">
      <c r="A4" s="1362"/>
      <c r="B4" s="188"/>
      <c r="C4" s="1374"/>
      <c r="D4" s="1375"/>
      <c r="E4" s="1369"/>
      <c r="F4" s="1370"/>
      <c r="G4" s="1369"/>
      <c r="H4" s="1370"/>
      <c r="I4" s="1366"/>
      <c r="J4" s="1359"/>
      <c r="K4" s="1359"/>
      <c r="L4" s="1360"/>
    </row>
    <row r="5" spans="1:12" ht="20.100000000000001" customHeight="1">
      <c r="A5" s="1362"/>
      <c r="B5" s="1339" t="s">
        <v>1204</v>
      </c>
      <c r="C5" s="1376"/>
      <c r="D5" s="54" t="s">
        <v>1202</v>
      </c>
      <c r="E5" s="54" t="s">
        <v>1204</v>
      </c>
      <c r="F5" s="54" t="s">
        <v>1202</v>
      </c>
      <c r="G5" s="54" t="s">
        <v>1204</v>
      </c>
      <c r="H5" s="54" t="s">
        <v>1202</v>
      </c>
      <c r="I5" s="190" t="s">
        <v>1204</v>
      </c>
      <c r="J5" s="190" t="s">
        <v>1202</v>
      </c>
      <c r="K5" s="190" t="s">
        <v>1204</v>
      </c>
      <c r="L5" s="189" t="s">
        <v>1202</v>
      </c>
    </row>
    <row r="6" spans="1:12" ht="20.100000000000001" customHeight="1">
      <c r="A6" s="182"/>
      <c r="B6" s="188"/>
      <c r="C6" s="151" t="s">
        <v>1201</v>
      </c>
      <c r="D6" s="151" t="s">
        <v>1199</v>
      </c>
      <c r="E6" s="151" t="s">
        <v>1201</v>
      </c>
      <c r="F6" s="151" t="s">
        <v>1199</v>
      </c>
      <c r="G6" s="151" t="s">
        <v>1201</v>
      </c>
      <c r="H6" s="151" t="s">
        <v>1199</v>
      </c>
      <c r="I6" s="151" t="s">
        <v>1201</v>
      </c>
      <c r="J6" s="151" t="s">
        <v>1199</v>
      </c>
      <c r="K6" s="151" t="s">
        <v>1201</v>
      </c>
      <c r="L6" s="151" t="s">
        <v>1199</v>
      </c>
    </row>
    <row r="7" spans="1:12" s="24" customFormat="1" ht="20.100000000000001" customHeight="1">
      <c r="A7" s="166" t="s">
        <v>1160</v>
      </c>
      <c r="B7" s="79"/>
      <c r="C7" s="35">
        <v>111</v>
      </c>
      <c r="D7" s="427">
        <v>58811</v>
      </c>
      <c r="E7" s="427">
        <v>4</v>
      </c>
      <c r="F7" s="427">
        <v>329</v>
      </c>
      <c r="G7" s="427">
        <v>3</v>
      </c>
      <c r="H7" s="427">
        <v>855</v>
      </c>
      <c r="I7" s="427">
        <v>45</v>
      </c>
      <c r="J7" s="176">
        <v>42560</v>
      </c>
      <c r="K7" s="1371"/>
      <c r="L7" s="1371"/>
    </row>
    <row r="8" spans="1:12" s="24" customFormat="1" ht="20.100000000000001" customHeight="1">
      <c r="A8" s="165" t="s">
        <v>12</v>
      </c>
      <c r="B8" s="187"/>
      <c r="C8" s="35">
        <v>113</v>
      </c>
      <c r="D8" s="427">
        <v>57744</v>
      </c>
      <c r="E8" s="427">
        <v>6</v>
      </c>
      <c r="F8" s="427">
        <v>312</v>
      </c>
      <c r="G8" s="427">
        <v>2</v>
      </c>
      <c r="H8" s="427">
        <v>415</v>
      </c>
      <c r="I8" s="427">
        <v>44</v>
      </c>
      <c r="J8" s="176">
        <v>41720</v>
      </c>
      <c r="K8" s="1371"/>
      <c r="L8" s="1371"/>
    </row>
    <row r="9" spans="1:12" s="24" customFormat="1" ht="20.100000000000001" customHeight="1">
      <c r="A9" s="165" t="s">
        <v>13</v>
      </c>
      <c r="B9" s="187"/>
      <c r="C9" s="35">
        <v>112</v>
      </c>
      <c r="D9" s="427">
        <v>57556</v>
      </c>
      <c r="E9" s="427">
        <v>6</v>
      </c>
      <c r="F9" s="427">
        <v>369</v>
      </c>
      <c r="G9" s="427">
        <v>3</v>
      </c>
      <c r="H9" s="427">
        <v>666</v>
      </c>
      <c r="I9" s="427">
        <v>45</v>
      </c>
      <c r="J9" s="176">
        <v>41580</v>
      </c>
      <c r="K9" s="35">
        <v>4</v>
      </c>
      <c r="L9" s="35">
        <v>420</v>
      </c>
    </row>
    <row r="10" spans="1:12" s="24" customFormat="1" ht="20.100000000000001" customHeight="1">
      <c r="A10" s="165" t="s">
        <v>1198</v>
      </c>
      <c r="B10" s="187"/>
      <c r="C10" s="35">
        <v>122</v>
      </c>
      <c r="D10" s="427">
        <v>53062</v>
      </c>
      <c r="E10" s="427">
        <v>6</v>
      </c>
      <c r="F10" s="427">
        <v>351</v>
      </c>
      <c r="G10" s="427">
        <v>2</v>
      </c>
      <c r="H10" s="427">
        <v>331</v>
      </c>
      <c r="I10" s="427">
        <v>46</v>
      </c>
      <c r="J10" s="176">
        <v>41405</v>
      </c>
      <c r="K10" s="35">
        <v>6</v>
      </c>
      <c r="L10" s="35">
        <v>2425</v>
      </c>
    </row>
    <row r="11" spans="1:12" s="24" customFormat="1" ht="20.100000000000001" customHeight="1" thickBot="1">
      <c r="A11" s="449" t="s">
        <v>15</v>
      </c>
      <c r="B11" s="450"/>
      <c r="C11" s="451">
        <v>116</v>
      </c>
      <c r="D11" s="451">
        <v>51987</v>
      </c>
      <c r="E11" s="451">
        <v>6</v>
      </c>
      <c r="F11" s="451">
        <v>396</v>
      </c>
      <c r="G11" s="451">
        <v>2</v>
      </c>
      <c r="H11" s="451">
        <v>34</v>
      </c>
      <c r="I11" s="451">
        <v>46</v>
      </c>
      <c r="J11" s="451">
        <v>41020</v>
      </c>
      <c r="K11" s="451">
        <v>7</v>
      </c>
      <c r="L11" s="451">
        <v>2785</v>
      </c>
    </row>
    <row r="12" spans="1:12" ht="9.9499999999999993" customHeight="1" thickBot="1">
      <c r="A12" s="111"/>
      <c r="B12" s="452"/>
      <c r="C12" s="453"/>
      <c r="D12" s="453"/>
      <c r="E12" s="453"/>
      <c r="F12" s="453"/>
      <c r="G12" s="453"/>
      <c r="H12" s="453"/>
      <c r="I12" s="453"/>
      <c r="J12" s="453"/>
      <c r="K12" s="453"/>
      <c r="L12" s="453"/>
    </row>
    <row r="13" spans="1:12" ht="15" customHeight="1">
      <c r="A13" s="1353" t="s">
        <v>1208</v>
      </c>
      <c r="B13" s="186"/>
      <c r="C13" s="1365" t="s">
        <v>1207</v>
      </c>
      <c r="D13" s="1357"/>
      <c r="E13" s="1355" t="s">
        <v>1206</v>
      </c>
      <c r="F13" s="1355"/>
      <c r="G13" s="1357" t="s">
        <v>1205</v>
      </c>
      <c r="H13" s="1358"/>
      <c r="I13" s="175"/>
      <c r="J13" s="175"/>
      <c r="K13" s="175"/>
      <c r="L13" s="175"/>
    </row>
    <row r="14" spans="1:12" s="185" customFormat="1" ht="37.5" customHeight="1">
      <c r="A14" s="1362"/>
      <c r="B14" s="181"/>
      <c r="C14" s="1366"/>
      <c r="D14" s="1359"/>
      <c r="E14" s="1356"/>
      <c r="F14" s="1356"/>
      <c r="G14" s="1359"/>
      <c r="H14" s="1360"/>
      <c r="I14" s="175"/>
      <c r="J14" s="175"/>
      <c r="K14" s="175"/>
      <c r="L14" s="175"/>
    </row>
    <row r="15" spans="1:12" ht="20.100000000000001" customHeight="1">
      <c r="A15" s="1362"/>
      <c r="B15" s="1363" t="s">
        <v>1204</v>
      </c>
      <c r="C15" s="1364"/>
      <c r="D15" s="184" t="s">
        <v>1202</v>
      </c>
      <c r="E15" s="184" t="s">
        <v>1204</v>
      </c>
      <c r="F15" s="184" t="s">
        <v>1202</v>
      </c>
      <c r="G15" s="184" t="s">
        <v>1203</v>
      </c>
      <c r="H15" s="183" t="s">
        <v>1202</v>
      </c>
      <c r="I15" s="175"/>
      <c r="J15" s="175"/>
      <c r="K15" s="175"/>
      <c r="L15" s="175"/>
    </row>
    <row r="16" spans="1:12" ht="20.100000000000001" customHeight="1">
      <c r="A16" s="182"/>
      <c r="B16" s="181"/>
      <c r="C16" s="180" t="s">
        <v>1201</v>
      </c>
      <c r="D16" s="180" t="s">
        <v>1199</v>
      </c>
      <c r="E16" s="180" t="s">
        <v>1201</v>
      </c>
      <c r="F16" s="180" t="s">
        <v>1199</v>
      </c>
      <c r="G16" s="180" t="s">
        <v>1200</v>
      </c>
      <c r="H16" s="180" t="s">
        <v>1199</v>
      </c>
      <c r="I16" s="175"/>
      <c r="J16" s="175"/>
      <c r="K16" s="175"/>
      <c r="L16" s="175"/>
    </row>
    <row r="17" spans="1:12" s="24" customFormat="1" ht="20.100000000000001" customHeight="1">
      <c r="A17" s="166" t="s">
        <v>1160</v>
      </c>
      <c r="B17" s="179"/>
      <c r="C17" s="1361"/>
      <c r="D17" s="1361"/>
      <c r="E17" s="176">
        <v>62</v>
      </c>
      <c r="F17" s="176">
        <v>14389</v>
      </c>
      <c r="G17" s="176">
        <v>134</v>
      </c>
      <c r="H17" s="176">
        <v>5674</v>
      </c>
      <c r="I17" s="175"/>
      <c r="J17" s="175"/>
      <c r="K17" s="175"/>
      <c r="L17" s="175"/>
    </row>
    <row r="18" spans="1:12" s="24" customFormat="1" ht="20.100000000000001" customHeight="1">
      <c r="A18" s="165" t="s">
        <v>12</v>
      </c>
      <c r="B18" s="178"/>
      <c r="C18" s="1361"/>
      <c r="D18" s="1361"/>
      <c r="E18" s="176">
        <v>55</v>
      </c>
      <c r="F18" s="176">
        <v>11928</v>
      </c>
      <c r="G18" s="176">
        <v>148</v>
      </c>
      <c r="H18" s="176">
        <v>6376</v>
      </c>
      <c r="I18" s="175"/>
      <c r="J18" s="175"/>
      <c r="K18" s="175"/>
      <c r="L18" s="175"/>
    </row>
    <row r="19" spans="1:12" s="24" customFormat="1" ht="20.100000000000001" customHeight="1">
      <c r="A19" s="165" t="s">
        <v>13</v>
      </c>
      <c r="B19" s="178"/>
      <c r="C19" s="177">
        <v>28</v>
      </c>
      <c r="D19" s="177">
        <v>2555</v>
      </c>
      <c r="E19" s="176">
        <v>63</v>
      </c>
      <c r="F19" s="176">
        <v>14296</v>
      </c>
      <c r="G19" s="176">
        <v>122</v>
      </c>
      <c r="H19" s="176">
        <v>5645</v>
      </c>
      <c r="I19" s="175"/>
      <c r="J19" s="175"/>
      <c r="K19" s="175"/>
      <c r="L19" s="175"/>
    </row>
    <row r="20" spans="1:12" s="24" customFormat="1" ht="20.100000000000001" customHeight="1">
      <c r="A20" s="165" t="s">
        <v>1198</v>
      </c>
      <c r="B20" s="178"/>
      <c r="C20" s="177">
        <v>45</v>
      </c>
      <c r="D20" s="177">
        <v>5875</v>
      </c>
      <c r="E20" s="176">
        <v>65</v>
      </c>
      <c r="F20" s="176">
        <v>14179</v>
      </c>
      <c r="G20" s="176">
        <v>117</v>
      </c>
      <c r="H20" s="176">
        <v>5976</v>
      </c>
      <c r="I20" s="175"/>
      <c r="J20" s="175"/>
      <c r="K20" s="175"/>
      <c r="L20" s="175"/>
    </row>
    <row r="21" spans="1:12" s="24" customFormat="1" ht="20.100000000000001" customHeight="1" thickBot="1">
      <c r="A21" s="449" t="s">
        <v>15</v>
      </c>
      <c r="B21" s="450"/>
      <c r="C21" s="451">
        <v>49</v>
      </c>
      <c r="D21" s="451">
        <v>5685</v>
      </c>
      <c r="E21" s="451">
        <v>57</v>
      </c>
      <c r="F21" s="451">
        <v>12573</v>
      </c>
      <c r="G21" s="451">
        <v>78</v>
      </c>
      <c r="H21" s="451">
        <v>3620</v>
      </c>
      <c r="I21" s="175"/>
      <c r="J21" s="175"/>
      <c r="K21" s="175"/>
      <c r="L21" s="175"/>
    </row>
    <row r="22" spans="1:12" ht="20.100000000000001" customHeight="1">
      <c r="A22" s="22" t="s">
        <v>1197</v>
      </c>
      <c r="D22" s="427"/>
      <c r="E22" s="34"/>
      <c r="F22" s="174"/>
      <c r="G22" s="174"/>
      <c r="H22" s="174"/>
      <c r="J22" s="173"/>
      <c r="L22" s="173"/>
    </row>
    <row r="23" spans="1:12" ht="20.100000000000001" customHeight="1">
      <c r="A23" s="22" t="s">
        <v>1196</v>
      </c>
      <c r="D23" s="427"/>
      <c r="E23" s="34"/>
      <c r="F23" s="174"/>
      <c r="G23" s="174"/>
      <c r="H23" s="174"/>
      <c r="J23" s="173"/>
      <c r="L23" s="173"/>
    </row>
    <row r="24" spans="1:12" ht="20.100000000000001" customHeight="1">
      <c r="A24" s="22" t="s">
        <v>1195</v>
      </c>
    </row>
  </sheetData>
  <mergeCells count="17">
    <mergeCell ref="A1:L1"/>
    <mergeCell ref="E3:F4"/>
    <mergeCell ref="G3:H4"/>
    <mergeCell ref="K7:K8"/>
    <mergeCell ref="L7:L8"/>
    <mergeCell ref="A3:A5"/>
    <mergeCell ref="C3:D4"/>
    <mergeCell ref="I3:J4"/>
    <mergeCell ref="K3:L4"/>
    <mergeCell ref="B5:C5"/>
    <mergeCell ref="E13:F14"/>
    <mergeCell ref="G13:H14"/>
    <mergeCell ref="C17:C18"/>
    <mergeCell ref="D17:D18"/>
    <mergeCell ref="A13:A15"/>
    <mergeCell ref="B15:C15"/>
    <mergeCell ref="C13:D14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Normal="100" zoomScaleSheetLayoutView="100" workbookViewId="0">
      <selection sqref="A1:G1"/>
    </sheetView>
  </sheetViews>
  <sheetFormatPr defaultRowHeight="13.5"/>
  <cols>
    <col min="1" max="1" width="6.625" style="19" customWidth="1"/>
    <col min="2" max="2" width="4" style="19" bestFit="1" customWidth="1"/>
    <col min="3" max="3" width="6.625" style="19" customWidth="1"/>
    <col min="4" max="7" width="22.75" style="19" customWidth="1"/>
    <col min="8" max="16384" width="9" style="19"/>
  </cols>
  <sheetData>
    <row r="1" spans="1:7" ht="27" customHeight="1">
      <c r="A1" s="1571" t="s">
        <v>1894</v>
      </c>
      <c r="B1" s="1438"/>
      <c r="C1" s="1438"/>
      <c r="D1" s="1438"/>
      <c r="E1" s="1438"/>
      <c r="F1" s="1438"/>
      <c r="G1" s="1438"/>
    </row>
    <row r="2" spans="1:7" ht="20.100000000000001" customHeight="1" thickBot="1">
      <c r="A2" s="1572" t="s">
        <v>1</v>
      </c>
      <c r="B2" s="1572"/>
      <c r="C2" s="1572"/>
      <c r="D2" s="718"/>
      <c r="E2" s="718"/>
      <c r="F2" s="718"/>
    </row>
    <row r="3" spans="1:7" ht="20.100000000000001" customHeight="1">
      <c r="A3" s="1655" t="s">
        <v>2</v>
      </c>
      <c r="B3" s="1691"/>
      <c r="C3" s="1691"/>
      <c r="D3" s="1693" t="s">
        <v>1893</v>
      </c>
      <c r="E3" s="1654"/>
      <c r="F3" s="1654"/>
      <c r="G3" s="325" t="s">
        <v>1892</v>
      </c>
    </row>
    <row r="4" spans="1:7" ht="20.100000000000001" customHeight="1">
      <c r="A4" s="1657"/>
      <c r="B4" s="1692"/>
      <c r="C4" s="1692"/>
      <c r="D4" s="324" t="s">
        <v>1890</v>
      </c>
      <c r="E4" s="324" t="s">
        <v>1891</v>
      </c>
      <c r="F4" s="801" t="s">
        <v>1795</v>
      </c>
      <c r="G4" s="801" t="s">
        <v>1890</v>
      </c>
    </row>
    <row r="5" spans="1:7" ht="20.100000000000001" customHeight="1">
      <c r="A5" s="1573" t="s">
        <v>11</v>
      </c>
      <c r="B5" s="1573"/>
      <c r="C5" s="1427"/>
      <c r="D5" s="963">
        <v>2970</v>
      </c>
      <c r="E5" s="859">
        <v>2548</v>
      </c>
      <c r="F5" s="859">
        <v>422</v>
      </c>
      <c r="G5" s="541">
        <v>340</v>
      </c>
    </row>
    <row r="6" spans="1:7" ht="20.100000000000001" customHeight="1">
      <c r="A6" s="1574" t="s">
        <v>12</v>
      </c>
      <c r="B6" s="1574"/>
      <c r="C6" s="1429"/>
      <c r="D6" s="963">
        <v>1925</v>
      </c>
      <c r="E6" s="859">
        <v>1409</v>
      </c>
      <c r="F6" s="859">
        <v>516</v>
      </c>
      <c r="G6" s="541">
        <v>109</v>
      </c>
    </row>
    <row r="7" spans="1:7" ht="20.100000000000001" customHeight="1">
      <c r="A7" s="1574" t="s">
        <v>13</v>
      </c>
      <c r="B7" s="1574"/>
      <c r="C7" s="1429"/>
      <c r="D7" s="963">
        <v>2993</v>
      </c>
      <c r="E7" s="859">
        <v>2262</v>
      </c>
      <c r="F7" s="859">
        <v>731</v>
      </c>
      <c r="G7" s="541">
        <v>106</v>
      </c>
    </row>
    <row r="8" spans="1:7" ht="20.100000000000001" customHeight="1">
      <c r="A8" s="1574" t="s">
        <v>1198</v>
      </c>
      <c r="B8" s="1574"/>
      <c r="C8" s="1429"/>
      <c r="D8" s="859">
        <v>3290</v>
      </c>
      <c r="E8" s="859">
        <v>1893</v>
      </c>
      <c r="F8" s="859">
        <v>1397</v>
      </c>
      <c r="G8" s="541">
        <v>85</v>
      </c>
    </row>
    <row r="9" spans="1:7" ht="20.100000000000001" customHeight="1">
      <c r="A9" s="1575" t="s">
        <v>15</v>
      </c>
      <c r="B9" s="1575"/>
      <c r="C9" s="1422"/>
      <c r="D9" s="964">
        <v>3232</v>
      </c>
      <c r="E9" s="964">
        <v>1803</v>
      </c>
      <c r="F9" s="964">
        <v>1429</v>
      </c>
      <c r="G9" s="964">
        <v>16</v>
      </c>
    </row>
    <row r="10" spans="1:7" ht="13.5" customHeight="1">
      <c r="A10" s="712"/>
      <c r="B10" s="712"/>
      <c r="C10" s="712"/>
      <c r="D10" s="965"/>
      <c r="E10" s="966"/>
      <c r="F10" s="966"/>
      <c r="G10" s="541"/>
    </row>
    <row r="11" spans="1:7" ht="20.100000000000001" customHeight="1">
      <c r="A11" s="1573" t="s">
        <v>16</v>
      </c>
      <c r="B11" s="1573"/>
      <c r="C11" s="316" t="s">
        <v>1889</v>
      </c>
      <c r="D11" s="963">
        <f t="shared" ref="D11:D18" si="0">SUM(E11:F11)</f>
        <v>405</v>
      </c>
      <c r="E11" s="859">
        <f>19+83+93</f>
        <v>195</v>
      </c>
      <c r="F11" s="859">
        <f>210</f>
        <v>210</v>
      </c>
      <c r="G11" s="782">
        <v>0</v>
      </c>
    </row>
    <row r="12" spans="1:7" ht="20.100000000000001" customHeight="1">
      <c r="C12" s="316" t="s">
        <v>15</v>
      </c>
      <c r="D12" s="963">
        <f t="shared" si="0"/>
        <v>420</v>
      </c>
      <c r="E12" s="859">
        <f>45+175+11</f>
        <v>231</v>
      </c>
      <c r="F12" s="859">
        <f>26+163</f>
        <v>189</v>
      </c>
      <c r="G12" s="782">
        <v>10</v>
      </c>
    </row>
    <row r="13" spans="1:7" ht="20.100000000000001" customHeight="1">
      <c r="A13" s="712"/>
      <c r="B13" s="712"/>
      <c r="C13" s="316" t="s">
        <v>18</v>
      </c>
      <c r="D13" s="963">
        <f t="shared" si="0"/>
        <v>461</v>
      </c>
      <c r="E13" s="859">
        <f>20+190+116</f>
        <v>326</v>
      </c>
      <c r="F13" s="859">
        <f>15+120</f>
        <v>135</v>
      </c>
      <c r="G13" s="782">
        <v>6</v>
      </c>
    </row>
    <row r="14" spans="1:7" ht="20.100000000000001" customHeight="1">
      <c r="A14" s="712"/>
      <c r="B14" s="712"/>
      <c r="C14" s="316" t="s">
        <v>19</v>
      </c>
      <c r="D14" s="963">
        <f t="shared" si="0"/>
        <v>389</v>
      </c>
      <c r="E14" s="859">
        <f>16+48+48</f>
        <v>112</v>
      </c>
      <c r="F14" s="859">
        <f>36+241</f>
        <v>277</v>
      </c>
      <c r="G14" s="782">
        <v>0</v>
      </c>
    </row>
    <row r="15" spans="1:7" ht="20.100000000000001" customHeight="1">
      <c r="A15" s="712"/>
      <c r="B15" s="712"/>
      <c r="C15" s="316" t="s">
        <v>20</v>
      </c>
      <c r="D15" s="963">
        <f t="shared" si="0"/>
        <v>552</v>
      </c>
      <c r="E15" s="859">
        <f>45+156+37</f>
        <v>238</v>
      </c>
      <c r="F15" s="859">
        <f>11+303</f>
        <v>314</v>
      </c>
      <c r="G15" s="782">
        <v>0</v>
      </c>
    </row>
    <row r="16" spans="1:7" ht="20.100000000000001" customHeight="1">
      <c r="A16" s="712"/>
      <c r="B16" s="712"/>
      <c r="C16" s="316" t="s">
        <v>21</v>
      </c>
      <c r="D16" s="963">
        <f t="shared" si="0"/>
        <v>605</v>
      </c>
      <c r="E16" s="859">
        <f>32+278+111</f>
        <v>421</v>
      </c>
      <c r="F16" s="859">
        <f>76+108</f>
        <v>184</v>
      </c>
      <c r="G16" s="782">
        <v>0</v>
      </c>
    </row>
    <row r="17" spans="1:7" ht="20.100000000000001" customHeight="1">
      <c r="A17" s="712"/>
      <c r="B17" s="712"/>
      <c r="C17" s="316">
        <v>10</v>
      </c>
      <c r="D17" s="963">
        <f t="shared" si="0"/>
        <v>300</v>
      </c>
      <c r="E17" s="859">
        <f>15+105+60</f>
        <v>180</v>
      </c>
      <c r="F17" s="859">
        <f>45+75</f>
        <v>120</v>
      </c>
      <c r="G17" s="782">
        <v>0</v>
      </c>
    </row>
    <row r="18" spans="1:7" ht="20.100000000000001" customHeight="1" thickBot="1">
      <c r="A18" s="92"/>
      <c r="B18" s="92"/>
      <c r="C18" s="17">
        <v>11</v>
      </c>
      <c r="D18" s="967">
        <f t="shared" si="0"/>
        <v>100</v>
      </c>
      <c r="E18" s="968">
        <v>100</v>
      </c>
      <c r="F18" s="968">
        <v>0</v>
      </c>
      <c r="G18" s="909">
        <v>0</v>
      </c>
    </row>
    <row r="19" spans="1:7" ht="9.9499999999999993" customHeight="1">
      <c r="A19" s="712"/>
      <c r="B19" s="712"/>
      <c r="C19" s="712"/>
      <c r="D19" s="930"/>
      <c r="E19" s="930"/>
      <c r="F19" s="930"/>
    </row>
    <row r="20" spans="1:7" ht="20.100000000000001" customHeight="1">
      <c r="A20" s="848" t="s">
        <v>1797</v>
      </c>
      <c r="B20" s="712"/>
      <c r="C20" s="712"/>
      <c r="D20" s="930"/>
      <c r="E20" s="930"/>
      <c r="F20" s="930"/>
    </row>
    <row r="21" spans="1:7" ht="20.100000000000001" customHeight="1">
      <c r="A21" s="19" t="s">
        <v>1888</v>
      </c>
    </row>
    <row r="24" spans="1:7">
      <c r="D24" s="541"/>
      <c r="E24" s="541"/>
      <c r="F24" s="541"/>
      <c r="G24" s="541"/>
    </row>
  </sheetData>
  <mergeCells count="10">
    <mergeCell ref="A1:G1"/>
    <mergeCell ref="A3:C4"/>
    <mergeCell ref="A11:B11"/>
    <mergeCell ref="A2:C2"/>
    <mergeCell ref="D3:F3"/>
    <mergeCell ref="A5:C5"/>
    <mergeCell ref="A6:C6"/>
    <mergeCell ref="A7:C7"/>
    <mergeCell ref="A9:C9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zoomScaleNormal="100" zoomScaleSheetLayoutView="100" workbookViewId="0">
      <selection activeCell="A23" sqref="A23:XFD23"/>
    </sheetView>
  </sheetViews>
  <sheetFormatPr defaultRowHeight="13.5"/>
  <cols>
    <col min="1" max="1" width="4.625" style="326" customWidth="1"/>
    <col min="2" max="2" width="4" style="326" bestFit="1" customWidth="1"/>
    <col min="3" max="3" width="5.875" style="326" customWidth="1"/>
    <col min="4" max="9" width="16.875" style="326" customWidth="1"/>
    <col min="10" max="16384" width="9" style="326"/>
  </cols>
  <sheetData>
    <row r="1" spans="1:13" ht="27" customHeight="1">
      <c r="A1" s="1424" t="s">
        <v>1887</v>
      </c>
      <c r="B1" s="1424"/>
      <c r="C1" s="1424"/>
      <c r="D1" s="1424"/>
      <c r="E1" s="1424"/>
      <c r="F1" s="1424"/>
      <c r="G1" s="1424"/>
      <c r="H1" s="1424"/>
      <c r="I1" s="1424"/>
    </row>
    <row r="2" spans="1:13" ht="20.100000000000001" customHeight="1" thickBot="1">
      <c r="A2" s="1435" t="s">
        <v>1296</v>
      </c>
      <c r="B2" s="1435"/>
      <c r="C2" s="1435"/>
      <c r="D2" s="335"/>
      <c r="E2" s="335"/>
      <c r="F2" s="335"/>
      <c r="G2" s="335"/>
      <c r="H2" s="335"/>
      <c r="I2" s="335"/>
    </row>
    <row r="3" spans="1:13" ht="20.100000000000001" customHeight="1">
      <c r="A3" s="1425" t="s">
        <v>2</v>
      </c>
      <c r="B3" s="1426"/>
      <c r="C3" s="1426"/>
      <c r="D3" s="1426" t="s">
        <v>1886</v>
      </c>
      <c r="E3" s="1426"/>
      <c r="F3" s="1426"/>
      <c r="G3" s="1540" t="s">
        <v>1885</v>
      </c>
      <c r="H3" s="1540"/>
      <c r="I3" s="1695"/>
    </row>
    <row r="4" spans="1:13" ht="39.950000000000003" customHeight="1">
      <c r="A4" s="1443"/>
      <c r="B4" s="1444"/>
      <c r="C4" s="1444"/>
      <c r="D4" s="324" t="s">
        <v>1868</v>
      </c>
      <c r="E4" s="324" t="s">
        <v>1884</v>
      </c>
      <c r="F4" s="527" t="s">
        <v>1867</v>
      </c>
      <c r="G4" s="324" t="s">
        <v>1868</v>
      </c>
      <c r="H4" s="324" t="s">
        <v>1884</v>
      </c>
      <c r="I4" s="801" t="s">
        <v>1867</v>
      </c>
    </row>
    <row r="5" spans="1:13" s="9" customFormat="1" ht="20.100000000000001" customHeight="1">
      <c r="A5" s="1626" t="s">
        <v>11</v>
      </c>
      <c r="B5" s="1626"/>
      <c r="C5" s="1627"/>
      <c r="D5" s="540">
        <v>954</v>
      </c>
      <c r="E5" s="782">
        <v>2284</v>
      </c>
      <c r="F5" s="782">
        <v>796</v>
      </c>
      <c r="G5" s="782">
        <v>100</v>
      </c>
      <c r="H5" s="782">
        <v>650</v>
      </c>
      <c r="I5" s="782">
        <v>0</v>
      </c>
    </row>
    <row r="6" spans="1:13" s="9" customFormat="1" ht="20.100000000000001" customHeight="1">
      <c r="A6" s="1428" t="s">
        <v>12</v>
      </c>
      <c r="B6" s="1428"/>
      <c r="C6" s="1429"/>
      <c r="D6" s="540">
        <v>852</v>
      </c>
      <c r="E6" s="782">
        <v>1053</v>
      </c>
      <c r="F6" s="782">
        <v>299</v>
      </c>
      <c r="G6" s="782">
        <v>0</v>
      </c>
      <c r="H6" s="782">
        <v>353</v>
      </c>
      <c r="I6" s="782">
        <v>0</v>
      </c>
    </row>
    <row r="7" spans="1:13" s="429" customFormat="1" ht="20.100000000000001" customHeight="1">
      <c r="A7" s="1428" t="s">
        <v>13</v>
      </c>
      <c r="B7" s="1428"/>
      <c r="C7" s="1429"/>
      <c r="D7" s="540">
        <v>1199</v>
      </c>
      <c r="E7" s="782">
        <v>1009</v>
      </c>
      <c r="F7" s="782">
        <v>737</v>
      </c>
      <c r="G7" s="782">
        <v>0</v>
      </c>
      <c r="H7" s="782">
        <v>353</v>
      </c>
      <c r="I7" s="782">
        <v>0</v>
      </c>
    </row>
    <row r="8" spans="1:13" s="429" customFormat="1" ht="20.100000000000001" customHeight="1">
      <c r="A8" s="1428" t="s">
        <v>14</v>
      </c>
      <c r="B8" s="1428"/>
      <c r="C8" s="1574"/>
      <c r="D8" s="540">
        <v>1017</v>
      </c>
      <c r="E8" s="782">
        <v>938</v>
      </c>
      <c r="F8" s="782">
        <v>212</v>
      </c>
      <c r="G8" s="782">
        <v>0</v>
      </c>
      <c r="H8" s="782">
        <v>398</v>
      </c>
      <c r="I8" s="782">
        <v>0</v>
      </c>
    </row>
    <row r="9" spans="1:13" s="927" customFormat="1" ht="20.100000000000001" customHeight="1">
      <c r="A9" s="1436" t="s">
        <v>15</v>
      </c>
      <c r="B9" s="1436"/>
      <c r="C9" s="1437"/>
      <c r="D9" s="929">
        <v>943</v>
      </c>
      <c r="E9" s="928">
        <v>1121</v>
      </c>
      <c r="F9" s="928">
        <v>334</v>
      </c>
      <c r="G9" s="928">
        <v>0</v>
      </c>
      <c r="H9" s="928">
        <v>251</v>
      </c>
      <c r="I9" s="928">
        <v>0</v>
      </c>
    </row>
    <row r="10" spans="1:13" s="9" customFormat="1" ht="20.100000000000001" customHeight="1">
      <c r="A10" s="926"/>
      <c r="B10" s="926"/>
      <c r="C10" s="926"/>
      <c r="D10" s="540"/>
      <c r="E10" s="782"/>
      <c r="F10" s="782"/>
      <c r="G10" s="782"/>
      <c r="H10" s="782"/>
      <c r="I10" s="782"/>
    </row>
    <row r="11" spans="1:13" ht="20.100000000000001" customHeight="1">
      <c r="A11" s="1438" t="s">
        <v>16</v>
      </c>
      <c r="B11" s="1438"/>
      <c r="C11" s="316" t="s">
        <v>17</v>
      </c>
      <c r="D11" s="540">
        <v>0</v>
      </c>
      <c r="E11" s="782">
        <v>0</v>
      </c>
      <c r="F11" s="782">
        <v>0</v>
      </c>
      <c r="G11" s="782">
        <v>0</v>
      </c>
      <c r="H11" s="782">
        <v>0</v>
      </c>
      <c r="I11" s="782">
        <v>0</v>
      </c>
    </row>
    <row r="12" spans="1:13" ht="20.100000000000001" customHeight="1">
      <c r="C12" s="14" t="s">
        <v>15</v>
      </c>
      <c r="D12" s="540">
        <v>263</v>
      </c>
      <c r="E12" s="782">
        <v>50</v>
      </c>
      <c r="F12" s="782">
        <v>148</v>
      </c>
      <c r="G12" s="782">
        <v>0</v>
      </c>
      <c r="H12" s="782">
        <v>36</v>
      </c>
      <c r="I12" s="782">
        <v>0</v>
      </c>
    </row>
    <row r="13" spans="1:13" ht="20.100000000000001" customHeight="1">
      <c r="A13" s="13"/>
      <c r="B13" s="13"/>
      <c r="C13" s="14" t="s">
        <v>18</v>
      </c>
      <c r="D13" s="540">
        <v>195</v>
      </c>
      <c r="E13" s="782">
        <v>118</v>
      </c>
      <c r="F13" s="782">
        <v>56</v>
      </c>
      <c r="G13" s="782">
        <v>0</v>
      </c>
      <c r="H13" s="782">
        <v>76</v>
      </c>
      <c r="I13" s="782">
        <v>0</v>
      </c>
    </row>
    <row r="14" spans="1:13" ht="20.100000000000001" customHeight="1">
      <c r="A14" s="13"/>
      <c r="B14" s="13"/>
      <c r="C14" s="14" t="s">
        <v>19</v>
      </c>
      <c r="D14" s="540">
        <v>164</v>
      </c>
      <c r="E14" s="782">
        <v>109</v>
      </c>
      <c r="F14" s="782">
        <v>84</v>
      </c>
      <c r="G14" s="782">
        <v>0</v>
      </c>
      <c r="H14" s="782">
        <v>60</v>
      </c>
      <c r="I14" s="782">
        <v>0</v>
      </c>
    </row>
    <row r="15" spans="1:13" ht="20.100000000000001" customHeight="1">
      <c r="A15" s="13"/>
      <c r="B15" s="13"/>
      <c r="C15" s="14" t="s">
        <v>20</v>
      </c>
      <c r="D15" s="540">
        <v>120</v>
      </c>
      <c r="E15" s="782">
        <v>155</v>
      </c>
      <c r="F15" s="782">
        <v>18</v>
      </c>
      <c r="G15" s="782">
        <v>0</v>
      </c>
      <c r="H15" s="782">
        <v>44</v>
      </c>
      <c r="I15" s="782">
        <v>0</v>
      </c>
      <c r="M15" s="782"/>
    </row>
    <row r="16" spans="1:13" ht="20.100000000000001" customHeight="1">
      <c r="A16" s="13"/>
      <c r="B16" s="13"/>
      <c r="C16" s="14" t="s">
        <v>21</v>
      </c>
      <c r="D16" s="540">
        <v>165</v>
      </c>
      <c r="E16" s="782">
        <v>689</v>
      </c>
      <c r="F16" s="782">
        <v>0</v>
      </c>
      <c r="G16" s="782">
        <v>0</v>
      </c>
      <c r="H16" s="782">
        <v>35</v>
      </c>
      <c r="I16" s="782">
        <v>0</v>
      </c>
    </row>
    <row r="17" spans="1:9" ht="20.100000000000001" customHeight="1">
      <c r="A17" s="13"/>
      <c r="B17" s="13"/>
      <c r="C17" s="14">
        <v>10</v>
      </c>
      <c r="D17" s="540">
        <v>36</v>
      </c>
      <c r="E17" s="782">
        <v>0</v>
      </c>
      <c r="F17" s="782">
        <v>28</v>
      </c>
      <c r="G17" s="782">
        <v>0</v>
      </c>
      <c r="H17" s="782">
        <v>0</v>
      </c>
      <c r="I17" s="782">
        <v>0</v>
      </c>
    </row>
    <row r="18" spans="1:9" ht="20.100000000000001" customHeight="1">
      <c r="A18" s="13"/>
      <c r="B18" s="13"/>
      <c r="C18" s="316" t="s">
        <v>1883</v>
      </c>
      <c r="D18" s="540">
        <v>0</v>
      </c>
      <c r="E18" s="782">
        <v>0</v>
      </c>
      <c r="F18" s="782">
        <v>0</v>
      </c>
      <c r="G18" s="782">
        <v>0</v>
      </c>
      <c r="H18" s="782">
        <v>0</v>
      </c>
      <c r="I18" s="782">
        <v>0</v>
      </c>
    </row>
    <row r="19" spans="1:9" ht="20.100000000000001" customHeight="1" thickBot="1">
      <c r="A19" s="1694" t="s">
        <v>22</v>
      </c>
      <c r="B19" s="1694"/>
      <c r="C19" s="17" t="s">
        <v>1882</v>
      </c>
      <c r="D19" s="363">
        <v>0</v>
      </c>
      <c r="E19" s="909">
        <v>0</v>
      </c>
      <c r="F19" s="909">
        <v>0</v>
      </c>
      <c r="G19" s="909">
        <v>0</v>
      </c>
      <c r="H19" s="909">
        <v>0</v>
      </c>
      <c r="I19" s="909">
        <v>0</v>
      </c>
    </row>
    <row r="20" spans="1:9" ht="9.9499999999999993" customHeight="1">
      <c r="A20" s="781"/>
      <c r="B20" s="924"/>
      <c r="C20" s="781"/>
      <c r="D20" s="9"/>
      <c r="E20" s="9"/>
      <c r="F20" s="9"/>
      <c r="G20" s="9"/>
      <c r="H20" s="9"/>
      <c r="I20" s="9"/>
    </row>
    <row r="21" spans="1:9" ht="20.100000000000001" customHeight="1">
      <c r="A21" s="95" t="s">
        <v>1881</v>
      </c>
      <c r="B21" s="783"/>
      <c r="C21" s="781"/>
      <c r="D21" s="9"/>
      <c r="E21" s="9"/>
      <c r="F21" s="9"/>
      <c r="G21" s="9"/>
      <c r="H21" s="9"/>
      <c r="I21" s="9"/>
    </row>
    <row r="22" spans="1:9" ht="20.100000000000001" customHeight="1">
      <c r="A22" s="95" t="s">
        <v>1880</v>
      </c>
      <c r="B22" s="783"/>
      <c r="C22" s="781"/>
      <c r="D22" s="9"/>
      <c r="E22" s="9"/>
      <c r="F22" s="9"/>
      <c r="G22" s="9"/>
      <c r="H22" s="9"/>
      <c r="I22" s="9"/>
    </row>
    <row r="23" spans="1:9" ht="20.100000000000001" customHeight="1">
      <c r="A23" s="848" t="s">
        <v>1944</v>
      </c>
      <c r="B23" s="783"/>
      <c r="C23" s="781"/>
      <c r="D23" s="9"/>
      <c r="E23" s="9"/>
      <c r="F23" s="9"/>
      <c r="G23" s="9"/>
      <c r="H23" s="9"/>
      <c r="I23" s="9"/>
    </row>
    <row r="24" spans="1:9" ht="20.100000000000001" customHeight="1">
      <c r="A24" s="326" t="s">
        <v>1879</v>
      </c>
    </row>
  </sheetData>
  <mergeCells count="12">
    <mergeCell ref="A8:C8"/>
    <mergeCell ref="A9:C9"/>
    <mergeCell ref="A19:B19"/>
    <mergeCell ref="A11:B11"/>
    <mergeCell ref="A1:I1"/>
    <mergeCell ref="D3:F3"/>
    <mergeCell ref="G3:I3"/>
    <mergeCell ref="A3:C4"/>
    <mergeCell ref="A2:C2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="90" zoomScaleNormal="90" zoomScaleSheetLayoutView="100" workbookViewId="0">
      <selection activeCell="M6" sqref="M6"/>
    </sheetView>
  </sheetViews>
  <sheetFormatPr defaultRowHeight="13.5"/>
  <cols>
    <col min="1" max="1" width="5.5" style="969" customWidth="1"/>
    <col min="2" max="2" width="5.75" style="969" customWidth="1"/>
    <col min="3" max="3" width="5.5" style="969" customWidth="1"/>
    <col min="4" max="4" width="13.75" style="969" customWidth="1"/>
    <col min="5" max="5" width="2.25" style="969" customWidth="1"/>
    <col min="6" max="6" width="10.25" style="969" bestFit="1" customWidth="1"/>
    <col min="7" max="7" width="2.25" style="969" customWidth="1"/>
    <col min="8" max="11" width="13.75" style="969" customWidth="1"/>
    <col min="12" max="16384" width="9" style="969"/>
  </cols>
  <sheetData>
    <row r="1" spans="1:14" ht="27" customHeight="1">
      <c r="A1" s="1451" t="s">
        <v>1954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</row>
    <row r="2" spans="1:14" ht="20.100000000000001" customHeight="1" thickBot="1">
      <c r="A2" s="1585" t="s">
        <v>1269</v>
      </c>
      <c r="B2" s="1585"/>
      <c r="C2" s="1585"/>
      <c r="D2" s="286"/>
      <c r="E2" s="286"/>
      <c r="F2" s="286"/>
      <c r="G2" s="286"/>
      <c r="H2" s="286"/>
      <c r="I2" s="286"/>
      <c r="J2" s="286"/>
      <c r="K2" s="286"/>
    </row>
    <row r="3" spans="1:14" ht="30" customHeight="1">
      <c r="A3" s="1458" t="s">
        <v>2</v>
      </c>
      <c r="B3" s="1454"/>
      <c r="C3" s="1454"/>
      <c r="D3" s="675" t="s">
        <v>1179</v>
      </c>
      <c r="E3" s="752"/>
      <c r="F3" s="979" t="s">
        <v>1953</v>
      </c>
      <c r="G3" s="978"/>
      <c r="H3" s="675" t="s">
        <v>1952</v>
      </c>
      <c r="I3" s="675" t="s">
        <v>1951</v>
      </c>
      <c r="J3" s="399" t="s">
        <v>1950</v>
      </c>
      <c r="K3" s="597" t="s">
        <v>1949</v>
      </c>
    </row>
    <row r="4" spans="1:14" ht="20.100000000000001" customHeight="1">
      <c r="A4" s="1448" t="s">
        <v>1229</v>
      </c>
      <c r="B4" s="1448"/>
      <c r="C4" s="1449"/>
      <c r="D4" s="281">
        <v>4833</v>
      </c>
      <c r="E4" s="1697">
        <v>899</v>
      </c>
      <c r="F4" s="1697"/>
      <c r="G4" s="1697"/>
      <c r="H4" s="281">
        <v>373</v>
      </c>
      <c r="I4" s="281">
        <v>1213</v>
      </c>
      <c r="J4" s="281">
        <v>72</v>
      </c>
      <c r="K4" s="281">
        <v>2276</v>
      </c>
      <c r="M4" s="971"/>
    </row>
    <row r="5" spans="1:14" ht="20.100000000000001" customHeight="1">
      <c r="A5" s="1460" t="s">
        <v>50</v>
      </c>
      <c r="B5" s="1460"/>
      <c r="C5" s="1478"/>
      <c r="D5" s="281">
        <v>0</v>
      </c>
      <c r="E5" s="1697">
        <v>0</v>
      </c>
      <c r="F5" s="1697"/>
      <c r="G5" s="1697"/>
      <c r="H5" s="281">
        <v>0</v>
      </c>
      <c r="I5" s="281">
        <v>0</v>
      </c>
      <c r="J5" s="281">
        <v>0</v>
      </c>
      <c r="K5" s="281">
        <v>0</v>
      </c>
      <c r="M5" s="977"/>
    </row>
    <row r="6" spans="1:14" ht="20.100000000000001" customHeight="1">
      <c r="A6" s="1460" t="s">
        <v>49</v>
      </c>
      <c r="B6" s="1460"/>
      <c r="C6" s="1478"/>
      <c r="D6" s="281">
        <v>5233</v>
      </c>
      <c r="E6" s="1697">
        <v>376</v>
      </c>
      <c r="F6" s="1697"/>
      <c r="G6" s="1697"/>
      <c r="H6" s="281">
        <v>140</v>
      </c>
      <c r="I6" s="281">
        <v>4700</v>
      </c>
      <c r="J6" s="281">
        <v>17</v>
      </c>
      <c r="K6" s="281">
        <v>0</v>
      </c>
      <c r="M6" s="977"/>
    </row>
    <row r="7" spans="1:14" ht="20.100000000000001" customHeight="1">
      <c r="A7" s="1460" t="s">
        <v>1198</v>
      </c>
      <c r="B7" s="1460"/>
      <c r="C7" s="1478"/>
      <c r="D7" s="281">
        <v>7764</v>
      </c>
      <c r="E7" s="1697">
        <v>323</v>
      </c>
      <c r="F7" s="1699"/>
      <c r="G7" s="1699"/>
      <c r="H7" s="281">
        <v>250</v>
      </c>
      <c r="I7" s="281">
        <v>7191</v>
      </c>
      <c r="J7" s="281">
        <v>0</v>
      </c>
      <c r="K7" s="281">
        <v>0</v>
      </c>
      <c r="M7" s="977"/>
    </row>
    <row r="8" spans="1:14" s="306" customFormat="1" ht="20.100000000000001" customHeight="1">
      <c r="A8" s="1446" t="s">
        <v>56</v>
      </c>
      <c r="B8" s="1446"/>
      <c r="C8" s="1447"/>
      <c r="D8" s="288">
        <v>7315</v>
      </c>
      <c r="E8" s="1698">
        <v>485</v>
      </c>
      <c r="F8" s="1698"/>
      <c r="G8" s="1698"/>
      <c r="H8" s="288">
        <v>654</v>
      </c>
      <c r="I8" s="288">
        <v>6176</v>
      </c>
      <c r="J8" s="288">
        <v>0</v>
      </c>
      <c r="K8" s="288">
        <v>0</v>
      </c>
      <c r="M8" s="973"/>
      <c r="N8" s="972"/>
    </row>
    <row r="9" spans="1:14" ht="15" customHeight="1">
      <c r="A9" s="555"/>
      <c r="B9" s="555"/>
      <c r="C9" s="555"/>
      <c r="D9" s="393"/>
      <c r="E9" s="1697"/>
      <c r="F9" s="1697"/>
      <c r="G9" s="1697"/>
      <c r="H9" s="281"/>
      <c r="I9" s="281"/>
      <c r="J9" s="281"/>
      <c r="K9" s="281"/>
      <c r="M9" s="973"/>
      <c r="N9" s="972"/>
    </row>
    <row r="10" spans="1:14" ht="20.100000000000001" customHeight="1">
      <c r="A10" s="1696" t="s">
        <v>1227</v>
      </c>
      <c r="B10" s="1696"/>
      <c r="C10" s="282" t="s">
        <v>1948</v>
      </c>
      <c r="D10" s="393">
        <v>0</v>
      </c>
      <c r="E10" s="1697">
        <v>0</v>
      </c>
      <c r="F10" s="1697"/>
      <c r="G10" s="1697"/>
      <c r="H10" s="281">
        <v>0</v>
      </c>
      <c r="I10" s="281">
        <v>0</v>
      </c>
      <c r="J10" s="281">
        <v>0</v>
      </c>
      <c r="K10" s="281">
        <v>0</v>
      </c>
      <c r="M10" s="973"/>
      <c r="N10" s="281"/>
    </row>
    <row r="11" spans="1:14" ht="20.100000000000001" customHeight="1">
      <c r="A11" s="1696"/>
      <c r="B11" s="1696"/>
      <c r="C11" s="976" t="s">
        <v>56</v>
      </c>
      <c r="D11" s="393">
        <v>390</v>
      </c>
      <c r="E11" s="1697">
        <v>0</v>
      </c>
      <c r="F11" s="1697"/>
      <c r="G11" s="1697"/>
      <c r="H11" s="281">
        <v>195</v>
      </c>
      <c r="I11" s="281">
        <v>195</v>
      </c>
      <c r="J11" s="281">
        <v>0</v>
      </c>
      <c r="K11" s="281">
        <v>0</v>
      </c>
      <c r="L11" s="973"/>
      <c r="M11" s="973"/>
      <c r="N11" s="972"/>
    </row>
    <row r="12" spans="1:14" ht="20.100000000000001" customHeight="1">
      <c r="A12" s="286"/>
      <c r="B12" s="286"/>
      <c r="C12" s="976" t="s">
        <v>55</v>
      </c>
      <c r="D12" s="393">
        <v>940</v>
      </c>
      <c r="E12" s="1697">
        <v>51</v>
      </c>
      <c r="F12" s="1697"/>
      <c r="G12" s="1697"/>
      <c r="H12" s="281">
        <v>15</v>
      </c>
      <c r="I12" s="281">
        <v>874</v>
      </c>
      <c r="J12" s="281">
        <v>0</v>
      </c>
      <c r="K12" s="281">
        <v>0</v>
      </c>
      <c r="M12" s="973"/>
      <c r="N12" s="972"/>
    </row>
    <row r="13" spans="1:14" ht="20.100000000000001" customHeight="1">
      <c r="A13" s="286"/>
      <c r="B13" s="286"/>
      <c r="C13" s="976" t="s">
        <v>54</v>
      </c>
      <c r="D13" s="393">
        <v>1095</v>
      </c>
      <c r="E13" s="1697">
        <v>99</v>
      </c>
      <c r="F13" s="1697"/>
      <c r="G13" s="1697"/>
      <c r="H13" s="281">
        <v>48</v>
      </c>
      <c r="I13" s="281">
        <v>948</v>
      </c>
      <c r="J13" s="281">
        <v>0</v>
      </c>
      <c r="K13" s="281">
        <v>0</v>
      </c>
      <c r="M13" s="973"/>
      <c r="N13" s="972"/>
    </row>
    <row r="14" spans="1:14" ht="20.100000000000001" customHeight="1">
      <c r="A14" s="286"/>
      <c r="B14" s="286"/>
      <c r="C14" s="976" t="s">
        <v>53</v>
      </c>
      <c r="D14" s="393">
        <v>1901</v>
      </c>
      <c r="E14" s="1697">
        <v>47</v>
      </c>
      <c r="F14" s="1697"/>
      <c r="G14" s="1697"/>
      <c r="H14" s="281">
        <v>204</v>
      </c>
      <c r="I14" s="281">
        <v>1650</v>
      </c>
      <c r="J14" s="281">
        <v>0</v>
      </c>
      <c r="K14" s="281">
        <v>0</v>
      </c>
      <c r="M14" s="973"/>
      <c r="N14" s="972"/>
    </row>
    <row r="15" spans="1:14" ht="20.100000000000001" customHeight="1">
      <c r="A15" s="286"/>
      <c r="B15" s="286"/>
      <c r="C15" s="976" t="s">
        <v>52</v>
      </c>
      <c r="D15" s="393">
        <v>1224</v>
      </c>
      <c r="E15" s="1697">
        <v>168</v>
      </c>
      <c r="F15" s="1697"/>
      <c r="G15" s="1697"/>
      <c r="H15" s="281">
        <v>58</v>
      </c>
      <c r="I15" s="281">
        <v>998</v>
      </c>
      <c r="J15" s="281">
        <v>0</v>
      </c>
      <c r="K15" s="281">
        <v>0</v>
      </c>
      <c r="M15" s="973"/>
      <c r="N15" s="972"/>
    </row>
    <row r="16" spans="1:14" ht="20.100000000000001" customHeight="1">
      <c r="A16" s="286"/>
      <c r="B16" s="286"/>
      <c r="C16" s="282">
        <v>10</v>
      </c>
      <c r="D16" s="393">
        <v>1407</v>
      </c>
      <c r="E16" s="1697">
        <v>120</v>
      </c>
      <c r="F16" s="1697"/>
      <c r="G16" s="1697"/>
      <c r="H16" s="281">
        <v>134</v>
      </c>
      <c r="I16" s="281">
        <v>1153</v>
      </c>
      <c r="J16" s="281">
        <v>0</v>
      </c>
      <c r="K16" s="281">
        <v>0</v>
      </c>
      <c r="M16" s="973"/>
      <c r="N16" s="972"/>
    </row>
    <row r="17" spans="1:14" ht="20.100000000000001" customHeight="1" thickBot="1">
      <c r="A17" s="953"/>
      <c r="B17" s="953"/>
      <c r="C17" s="277">
        <v>11</v>
      </c>
      <c r="D17" s="390">
        <v>358</v>
      </c>
      <c r="E17" s="1700">
        <v>0</v>
      </c>
      <c r="F17" s="1700"/>
      <c r="G17" s="1700"/>
      <c r="H17" s="388">
        <v>0</v>
      </c>
      <c r="I17" s="388">
        <v>358</v>
      </c>
      <c r="J17" s="388">
        <v>0</v>
      </c>
      <c r="K17" s="388">
        <v>0</v>
      </c>
      <c r="M17" s="973"/>
      <c r="N17" s="972"/>
    </row>
    <row r="18" spans="1:14" ht="9.9499999999999993" customHeight="1">
      <c r="A18" s="286"/>
      <c r="B18" s="286"/>
      <c r="C18" s="282"/>
      <c r="D18" s="299"/>
      <c r="E18" s="299"/>
      <c r="F18" s="299"/>
      <c r="G18" s="299"/>
      <c r="H18" s="299"/>
      <c r="I18" s="299"/>
      <c r="J18" s="299"/>
      <c r="K18" s="299"/>
      <c r="M18" s="971"/>
    </row>
    <row r="19" spans="1:14" ht="20.100000000000001" customHeight="1">
      <c r="A19" s="555" t="s">
        <v>1947</v>
      </c>
      <c r="B19" s="555"/>
      <c r="C19" s="555"/>
      <c r="D19" s="354"/>
      <c r="E19" s="354"/>
      <c r="F19" s="354"/>
      <c r="G19" s="354"/>
      <c r="H19" s="970"/>
      <c r="I19" s="970"/>
      <c r="J19" s="970"/>
      <c r="K19" s="970"/>
    </row>
    <row r="20" spans="1:14" ht="20.100000000000001" customHeight="1">
      <c r="A20" s="555" t="s">
        <v>1946</v>
      </c>
      <c r="B20" s="555"/>
      <c r="C20" s="555"/>
      <c r="D20" s="354"/>
      <c r="E20" s="354"/>
      <c r="F20" s="354"/>
      <c r="G20" s="354"/>
      <c r="H20" s="970"/>
      <c r="I20" s="970"/>
      <c r="J20" s="970"/>
      <c r="K20" s="970"/>
    </row>
    <row r="21" spans="1:14" ht="20.100000000000001" customHeight="1">
      <c r="A21" s="555" t="s">
        <v>1945</v>
      </c>
      <c r="B21" s="555"/>
      <c r="C21" s="555"/>
      <c r="D21" s="354"/>
      <c r="E21" s="354"/>
      <c r="F21" s="354"/>
      <c r="G21" s="354"/>
      <c r="H21" s="970"/>
      <c r="I21" s="970"/>
      <c r="J21" s="970"/>
      <c r="K21" s="970"/>
    </row>
    <row r="22" spans="1:14" ht="20.100000000000001" customHeight="1">
      <c r="A22" s="555" t="s">
        <v>1870</v>
      </c>
      <c r="B22" s="555"/>
      <c r="C22" s="555"/>
      <c r="D22" s="555"/>
      <c r="E22" s="555"/>
      <c r="F22" s="555"/>
      <c r="G22" s="555"/>
    </row>
  </sheetData>
  <mergeCells count="24">
    <mergeCell ref="E15:G15"/>
    <mergeCell ref="E16:G16"/>
    <mergeCell ref="E17:G17"/>
    <mergeCell ref="E10:G10"/>
    <mergeCell ref="E11:G11"/>
    <mergeCell ref="E12:G12"/>
    <mergeCell ref="E13:G13"/>
    <mergeCell ref="E14:G14"/>
    <mergeCell ref="A11:B11"/>
    <mergeCell ref="A4:C4"/>
    <mergeCell ref="A5:C5"/>
    <mergeCell ref="A6:C6"/>
    <mergeCell ref="A8:C8"/>
    <mergeCell ref="A7:C7"/>
    <mergeCell ref="A1:K1"/>
    <mergeCell ref="A3:C3"/>
    <mergeCell ref="A2:C2"/>
    <mergeCell ref="A10:B10"/>
    <mergeCell ref="E4:G4"/>
    <mergeCell ref="E5:G5"/>
    <mergeCell ref="E6:G6"/>
    <mergeCell ref="E8:G8"/>
    <mergeCell ref="E9:G9"/>
    <mergeCell ref="E7:G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view="pageBreakPreview" zoomScale="78" zoomScaleNormal="90" zoomScaleSheetLayoutView="78" workbookViewId="0">
      <selection activeCell="O18" sqref="O18"/>
    </sheetView>
  </sheetViews>
  <sheetFormatPr defaultRowHeight="13.5"/>
  <cols>
    <col min="1" max="1" width="5.5" style="875" customWidth="1"/>
    <col min="2" max="2" width="4" style="875" bestFit="1" customWidth="1"/>
    <col min="3" max="3" width="5.5" style="875" customWidth="1"/>
    <col min="4" max="9" width="16.375" style="875" customWidth="1"/>
    <col min="10" max="10" width="16.25" style="875" customWidth="1"/>
    <col min="11" max="16384" width="9" style="875"/>
  </cols>
  <sheetData>
    <row r="1" spans="1:12" ht="27" customHeight="1">
      <c r="A1" s="1424" t="s">
        <v>2010</v>
      </c>
      <c r="B1" s="1424"/>
      <c r="C1" s="1424"/>
      <c r="D1" s="1424"/>
      <c r="E1" s="1424"/>
      <c r="F1" s="1424"/>
      <c r="G1" s="1424"/>
      <c r="H1" s="1424"/>
      <c r="I1" s="1424"/>
      <c r="J1" s="1424"/>
    </row>
    <row r="2" spans="1:12" ht="20.100000000000001" customHeight="1" thickBot="1">
      <c r="A2" s="1435" t="s">
        <v>1296</v>
      </c>
      <c r="B2" s="1435"/>
      <c r="C2" s="1435"/>
      <c r="D2" s="867"/>
      <c r="E2" s="867"/>
      <c r="F2" s="867"/>
      <c r="G2" s="867"/>
      <c r="H2" s="867"/>
      <c r="I2" s="867"/>
    </row>
    <row r="3" spans="1:12" ht="39.75" customHeight="1">
      <c r="A3" s="1425" t="s">
        <v>1979</v>
      </c>
      <c r="B3" s="1426"/>
      <c r="C3" s="1426"/>
      <c r="D3" s="869" t="s">
        <v>2009</v>
      </c>
      <c r="E3" s="869" t="s">
        <v>2008</v>
      </c>
      <c r="F3" s="869" t="s">
        <v>2007</v>
      </c>
      <c r="G3" s="901" t="s">
        <v>2006</v>
      </c>
      <c r="H3" s="1031" t="s">
        <v>2005</v>
      </c>
      <c r="I3" s="350" t="s">
        <v>2004</v>
      </c>
      <c r="J3" s="879" t="s">
        <v>2003</v>
      </c>
    </row>
    <row r="4" spans="1:12" s="429" customFormat="1" ht="20.100000000000001" customHeight="1">
      <c r="A4" s="1626" t="s">
        <v>11</v>
      </c>
      <c r="B4" s="1626"/>
      <c r="C4" s="1627"/>
      <c r="D4" s="804">
        <v>2254</v>
      </c>
      <c r="E4" s="804">
        <v>1584</v>
      </c>
      <c r="F4" s="804">
        <v>331</v>
      </c>
      <c r="G4" s="804">
        <v>1240</v>
      </c>
      <c r="H4" s="804">
        <v>1743</v>
      </c>
      <c r="I4" s="804">
        <v>1429</v>
      </c>
      <c r="J4" s="804">
        <v>1687</v>
      </c>
    </row>
    <row r="5" spans="1:12" s="429" customFormat="1" ht="20.100000000000001" customHeight="1">
      <c r="A5" s="1428" t="s">
        <v>12</v>
      </c>
      <c r="B5" s="1428"/>
      <c r="C5" s="1429"/>
      <c r="D5" s="804">
        <v>721</v>
      </c>
      <c r="E5" s="804">
        <v>1621</v>
      </c>
      <c r="F5" s="804">
        <v>220</v>
      </c>
      <c r="G5" s="804">
        <v>532</v>
      </c>
      <c r="H5" s="804">
        <v>1019</v>
      </c>
      <c r="I5" s="804">
        <v>574</v>
      </c>
      <c r="J5" s="804">
        <v>701</v>
      </c>
    </row>
    <row r="6" spans="1:12" s="9" customFormat="1" ht="20.100000000000001" customHeight="1">
      <c r="A6" s="1428" t="s">
        <v>13</v>
      </c>
      <c r="B6" s="1428"/>
      <c r="C6" s="1429"/>
      <c r="D6" s="804">
        <v>850</v>
      </c>
      <c r="E6" s="804">
        <v>2779</v>
      </c>
      <c r="F6" s="804">
        <v>230</v>
      </c>
      <c r="G6" s="804">
        <v>1329</v>
      </c>
      <c r="H6" s="804">
        <v>801</v>
      </c>
      <c r="I6" s="804">
        <v>704</v>
      </c>
      <c r="J6" s="804">
        <v>607</v>
      </c>
    </row>
    <row r="7" spans="1:12" s="9" customFormat="1" ht="20.100000000000001" customHeight="1">
      <c r="A7" s="1428" t="s">
        <v>14</v>
      </c>
      <c r="B7" s="1428"/>
      <c r="C7" s="1429"/>
      <c r="D7" s="1030">
        <v>727</v>
      </c>
      <c r="E7" s="1030">
        <v>2801</v>
      </c>
      <c r="F7" s="1030">
        <v>191</v>
      </c>
      <c r="G7" s="1030">
        <v>1115</v>
      </c>
      <c r="H7" s="1030">
        <v>1112</v>
      </c>
      <c r="I7" s="1030">
        <v>1056</v>
      </c>
      <c r="J7" s="1030">
        <v>955</v>
      </c>
    </row>
    <row r="8" spans="1:12" s="429" customFormat="1" ht="20.100000000000001" customHeight="1">
      <c r="A8" s="1421" t="s">
        <v>15</v>
      </c>
      <c r="B8" s="1421"/>
      <c r="C8" s="1422"/>
      <c r="D8" s="1263">
        <v>977</v>
      </c>
      <c r="E8" s="1263">
        <v>1863</v>
      </c>
      <c r="F8" s="1263">
        <v>157</v>
      </c>
      <c r="G8" s="1263">
        <v>1973</v>
      </c>
      <c r="H8" s="1263">
        <v>750</v>
      </c>
      <c r="I8" s="1263">
        <v>835</v>
      </c>
      <c r="J8" s="1263">
        <v>552</v>
      </c>
    </row>
    <row r="9" spans="1:12" s="9" customFormat="1" ht="20.100000000000001" customHeight="1">
      <c r="A9" s="905"/>
      <c r="B9" s="905"/>
      <c r="C9" s="905"/>
      <c r="D9" s="343"/>
      <c r="E9" s="342"/>
      <c r="F9" s="342"/>
      <c r="G9" s="342"/>
      <c r="H9" s="342"/>
      <c r="I9" s="342"/>
      <c r="J9" s="342"/>
      <c r="L9" s="804"/>
    </row>
    <row r="10" spans="1:12" ht="20.100000000000001" customHeight="1">
      <c r="A10" s="1438" t="s">
        <v>16</v>
      </c>
      <c r="B10" s="1438"/>
      <c r="C10" s="14" t="s">
        <v>17</v>
      </c>
      <c r="D10" s="908">
        <v>116</v>
      </c>
      <c r="E10" s="1030">
        <v>20</v>
      </c>
      <c r="F10" s="1030">
        <v>22</v>
      </c>
      <c r="G10" s="1030">
        <v>0</v>
      </c>
      <c r="H10" s="1030">
        <v>34</v>
      </c>
      <c r="I10" s="1030">
        <v>19</v>
      </c>
      <c r="J10" s="1030">
        <v>25</v>
      </c>
    </row>
    <row r="11" spans="1:12" ht="20.100000000000001" customHeight="1">
      <c r="C11" s="14" t="s">
        <v>15</v>
      </c>
      <c r="D11" s="908">
        <v>39</v>
      </c>
      <c r="E11" s="1030">
        <v>134</v>
      </c>
      <c r="F11" s="1030">
        <v>38</v>
      </c>
      <c r="G11" s="1030">
        <v>96</v>
      </c>
      <c r="H11" s="1030">
        <v>140</v>
      </c>
      <c r="I11" s="1030">
        <v>200</v>
      </c>
      <c r="J11" s="1030">
        <v>14</v>
      </c>
    </row>
    <row r="12" spans="1:12" ht="20.100000000000001" customHeight="1">
      <c r="A12" s="866"/>
      <c r="B12" s="866"/>
      <c r="C12" s="14" t="s">
        <v>18</v>
      </c>
      <c r="D12" s="908">
        <v>165</v>
      </c>
      <c r="E12" s="1030">
        <v>492</v>
      </c>
      <c r="F12" s="1030">
        <v>18</v>
      </c>
      <c r="G12" s="1030">
        <v>795</v>
      </c>
      <c r="H12" s="1030">
        <v>129</v>
      </c>
      <c r="I12" s="1030">
        <v>44</v>
      </c>
      <c r="J12" s="1030">
        <v>44</v>
      </c>
    </row>
    <row r="13" spans="1:12" ht="20.100000000000001" customHeight="1">
      <c r="A13" s="866"/>
      <c r="B13" s="866"/>
      <c r="C13" s="14" t="s">
        <v>19</v>
      </c>
      <c r="D13" s="908">
        <v>70</v>
      </c>
      <c r="E13" s="1030">
        <v>425</v>
      </c>
      <c r="F13" s="1030">
        <v>18</v>
      </c>
      <c r="G13" s="1030">
        <v>90</v>
      </c>
      <c r="H13" s="1030">
        <v>56</v>
      </c>
      <c r="I13" s="1030">
        <v>73</v>
      </c>
      <c r="J13" s="1030">
        <v>30</v>
      </c>
    </row>
    <row r="14" spans="1:12" ht="20.100000000000001" customHeight="1">
      <c r="A14" s="866"/>
      <c r="B14" s="866"/>
      <c r="C14" s="14" t="s">
        <v>20</v>
      </c>
      <c r="D14" s="908">
        <v>34</v>
      </c>
      <c r="E14" s="1030">
        <v>428</v>
      </c>
      <c r="F14" s="1030">
        <v>8</v>
      </c>
      <c r="G14" s="1030">
        <v>802</v>
      </c>
      <c r="H14" s="1030">
        <v>35</v>
      </c>
      <c r="I14" s="1030">
        <v>260</v>
      </c>
      <c r="J14" s="1030">
        <v>106</v>
      </c>
    </row>
    <row r="15" spans="1:12" ht="20.100000000000001" customHeight="1">
      <c r="A15" s="866"/>
      <c r="B15" s="866"/>
      <c r="C15" s="14" t="s">
        <v>21</v>
      </c>
      <c r="D15" s="908">
        <v>4</v>
      </c>
      <c r="E15" s="1030">
        <v>230</v>
      </c>
      <c r="F15" s="1030">
        <v>19</v>
      </c>
      <c r="G15" s="1030">
        <v>175</v>
      </c>
      <c r="H15" s="1030">
        <v>65</v>
      </c>
      <c r="I15" s="1030">
        <v>86</v>
      </c>
      <c r="J15" s="1030">
        <v>34</v>
      </c>
    </row>
    <row r="16" spans="1:12" ht="20.100000000000001" customHeight="1">
      <c r="A16" s="866"/>
      <c r="B16" s="866"/>
      <c r="C16" s="14">
        <v>10</v>
      </c>
      <c r="D16" s="908">
        <v>87</v>
      </c>
      <c r="E16" s="1030">
        <v>18</v>
      </c>
      <c r="F16" s="1030">
        <v>10</v>
      </c>
      <c r="G16" s="1030">
        <v>0</v>
      </c>
      <c r="H16" s="1030">
        <v>130</v>
      </c>
      <c r="I16" s="1030">
        <v>97</v>
      </c>
      <c r="J16" s="1030">
        <v>26</v>
      </c>
    </row>
    <row r="17" spans="1:10" ht="20.100000000000001" customHeight="1">
      <c r="A17" s="866"/>
      <c r="B17" s="866"/>
      <c r="C17" s="14">
        <v>11</v>
      </c>
      <c r="D17" s="908">
        <v>254</v>
      </c>
      <c r="E17" s="1030">
        <v>116</v>
      </c>
      <c r="F17" s="1030">
        <v>24</v>
      </c>
      <c r="G17" s="1030">
        <v>15</v>
      </c>
      <c r="H17" s="1030">
        <v>78</v>
      </c>
      <c r="I17" s="1030">
        <v>37</v>
      </c>
      <c r="J17" s="1030">
        <v>40</v>
      </c>
    </row>
    <row r="18" spans="1:10" ht="20.100000000000001" customHeight="1">
      <c r="A18" s="866"/>
      <c r="B18" s="866"/>
      <c r="C18" s="14">
        <v>12</v>
      </c>
      <c r="D18" s="908">
        <v>48</v>
      </c>
      <c r="E18" s="1030">
        <v>0</v>
      </c>
      <c r="F18" s="1030">
        <v>0</v>
      </c>
      <c r="G18" s="1030">
        <v>0</v>
      </c>
      <c r="H18" s="1030">
        <v>0</v>
      </c>
      <c r="I18" s="1030">
        <v>0</v>
      </c>
      <c r="J18" s="1030">
        <v>20</v>
      </c>
    </row>
    <row r="19" spans="1:10" ht="20.100000000000001" customHeight="1">
      <c r="A19" s="1423" t="s">
        <v>22</v>
      </c>
      <c r="B19" s="1423"/>
      <c r="C19" s="14" t="s">
        <v>23</v>
      </c>
      <c r="D19" s="908">
        <v>0</v>
      </c>
      <c r="E19" s="1030">
        <v>0</v>
      </c>
      <c r="F19" s="1030">
        <v>0</v>
      </c>
      <c r="G19" s="1030">
        <v>0</v>
      </c>
      <c r="H19" s="1030">
        <v>45</v>
      </c>
      <c r="I19" s="1030">
        <v>0</v>
      </c>
      <c r="J19" s="1030">
        <v>61</v>
      </c>
    </row>
    <row r="20" spans="1:10" ht="20.100000000000001" customHeight="1">
      <c r="A20" s="866"/>
      <c r="B20" s="866"/>
      <c r="C20" s="14" t="s">
        <v>12</v>
      </c>
      <c r="D20" s="908">
        <v>0</v>
      </c>
      <c r="E20" s="1030">
        <v>0</v>
      </c>
      <c r="F20" s="1030">
        <v>0</v>
      </c>
      <c r="G20" s="1030">
        <v>0</v>
      </c>
      <c r="H20" s="1030">
        <v>38</v>
      </c>
      <c r="I20" s="1030">
        <v>12</v>
      </c>
      <c r="J20" s="1030">
        <v>110</v>
      </c>
    </row>
    <row r="21" spans="1:10" ht="20.100000000000001" customHeight="1" thickBot="1">
      <c r="A21" s="989"/>
      <c r="B21" s="989"/>
      <c r="C21" s="988" t="s">
        <v>13</v>
      </c>
      <c r="D21" s="1029">
        <v>160</v>
      </c>
      <c r="E21" s="1028">
        <v>0</v>
      </c>
      <c r="F21" s="1028">
        <v>0</v>
      </c>
      <c r="G21" s="1028">
        <v>0</v>
      </c>
      <c r="H21" s="1028">
        <v>0</v>
      </c>
      <c r="I21" s="1028">
        <v>7</v>
      </c>
      <c r="J21" s="1028">
        <v>42</v>
      </c>
    </row>
    <row r="22" spans="1:10" ht="9.9499999999999993" customHeight="1">
      <c r="A22" s="873"/>
      <c r="B22" s="873"/>
      <c r="C22" s="873"/>
      <c r="D22" s="9"/>
      <c r="E22" s="9"/>
      <c r="F22" s="9"/>
      <c r="G22" s="9"/>
      <c r="H22" s="9"/>
      <c r="I22" s="9"/>
      <c r="J22" s="9"/>
    </row>
    <row r="23" spans="1:10" ht="20.100000000000001" customHeight="1">
      <c r="A23" s="875" t="s">
        <v>2002</v>
      </c>
      <c r="B23" s="873"/>
      <c r="C23" s="873"/>
      <c r="D23" s="9"/>
      <c r="E23" s="9"/>
      <c r="F23" s="9"/>
      <c r="G23" s="9"/>
      <c r="H23" s="9"/>
      <c r="I23" s="9"/>
    </row>
    <row r="24" spans="1:10" ht="20.100000000000001" customHeight="1">
      <c r="A24" s="848" t="s">
        <v>2001</v>
      </c>
      <c r="B24" s="873"/>
      <c r="C24" s="873"/>
      <c r="D24" s="9"/>
      <c r="E24" s="9"/>
      <c r="F24" s="9"/>
      <c r="G24" s="9"/>
      <c r="H24" s="9"/>
      <c r="I24" s="9"/>
    </row>
    <row r="25" spans="1:10" ht="20.100000000000001" customHeight="1">
      <c r="A25" s="875" t="s">
        <v>1879</v>
      </c>
    </row>
  </sheetData>
  <mergeCells count="10">
    <mergeCell ref="A1:J1"/>
    <mergeCell ref="A10:B10"/>
    <mergeCell ref="A19:B19"/>
    <mergeCell ref="A3:C3"/>
    <mergeCell ref="A2:C2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view="pageBreakPreview" zoomScaleNormal="100" zoomScaleSheetLayoutView="100" workbookViewId="0">
      <selection activeCell="A12" sqref="A12:B12"/>
    </sheetView>
  </sheetViews>
  <sheetFormatPr defaultRowHeight="13.5"/>
  <cols>
    <col min="1" max="2" width="4.625" style="46" customWidth="1"/>
    <col min="3" max="3" width="5.75" style="46" customWidth="1"/>
    <col min="4" max="6" width="27.375" style="46" customWidth="1"/>
    <col min="7" max="16384" width="9" style="46"/>
  </cols>
  <sheetData>
    <row r="1" spans="1:6" ht="27" customHeight="1">
      <c r="A1" s="1661" t="s">
        <v>1989</v>
      </c>
      <c r="B1" s="1661"/>
      <c r="C1" s="1661"/>
      <c r="D1" s="1661"/>
      <c r="E1" s="1661"/>
      <c r="F1" s="1661"/>
    </row>
    <row r="2" spans="1:6" s="326" customFormat="1" ht="20.100000000000001" customHeight="1" thickBot="1">
      <c r="A2" s="1710" t="s">
        <v>1988</v>
      </c>
      <c r="B2" s="1710"/>
      <c r="C2" s="1710"/>
      <c r="D2" s="86"/>
      <c r="E2" s="86"/>
      <c r="F2" s="86"/>
    </row>
    <row r="3" spans="1:6" s="1010" customFormat="1" ht="39.950000000000003" customHeight="1">
      <c r="A3" s="1708" t="s">
        <v>1975</v>
      </c>
      <c r="B3" s="1708"/>
      <c r="C3" s="1709"/>
      <c r="D3" s="1027" t="s">
        <v>1987</v>
      </c>
      <c r="E3" s="1026" t="s">
        <v>1986</v>
      </c>
      <c r="F3" s="1025" t="s">
        <v>1978</v>
      </c>
    </row>
    <row r="4" spans="1:6" s="1010" customFormat="1" ht="5.0999999999999996" customHeight="1">
      <c r="A4" s="1024"/>
      <c r="B4" s="1024"/>
      <c r="C4" s="1024"/>
      <c r="D4" s="1023"/>
      <c r="E4" s="1022"/>
      <c r="F4" s="1021"/>
    </row>
    <row r="5" spans="1:6" ht="20.100000000000001" customHeight="1">
      <c r="A5" s="1707" t="s">
        <v>11</v>
      </c>
      <c r="B5" s="1707"/>
      <c r="C5" s="1711"/>
      <c r="D5" s="1018">
        <v>10854</v>
      </c>
      <c r="E5" s="41">
        <v>7773</v>
      </c>
      <c r="F5" s="41">
        <v>9310</v>
      </c>
    </row>
    <row r="6" spans="1:6" ht="20.100000000000001" customHeight="1">
      <c r="A6" s="1701" t="s">
        <v>12</v>
      </c>
      <c r="B6" s="1701"/>
      <c r="C6" s="1552"/>
      <c r="D6" s="1018">
        <v>140802</v>
      </c>
      <c r="E6" s="41">
        <v>0</v>
      </c>
      <c r="F6" s="41">
        <v>43410</v>
      </c>
    </row>
    <row r="7" spans="1:6" s="543" customFormat="1" ht="20.100000000000001" customHeight="1">
      <c r="A7" s="1701" t="s">
        <v>13</v>
      </c>
      <c r="B7" s="1701"/>
      <c r="C7" s="1552"/>
      <c r="D7" s="1018">
        <v>158016</v>
      </c>
      <c r="E7" s="41">
        <v>7787</v>
      </c>
      <c r="F7" s="41">
        <v>49430</v>
      </c>
    </row>
    <row r="8" spans="1:6" s="553" customFormat="1" ht="20.100000000000001" customHeight="1">
      <c r="A8" s="1701" t="s">
        <v>14</v>
      </c>
      <c r="B8" s="1701"/>
      <c r="C8" s="1552"/>
      <c r="D8" s="535">
        <v>145688</v>
      </c>
      <c r="E8" s="1020">
        <v>4836</v>
      </c>
      <c r="F8" s="535">
        <v>46280</v>
      </c>
    </row>
    <row r="9" spans="1:6" s="553" customFormat="1" ht="20.100000000000001" customHeight="1">
      <c r="A9" s="1702" t="s">
        <v>15</v>
      </c>
      <c r="B9" s="1702"/>
      <c r="C9" s="1703"/>
      <c r="D9" s="544">
        <v>0</v>
      </c>
      <c r="E9" s="1019"/>
      <c r="F9" s="544">
        <v>0</v>
      </c>
    </row>
    <row r="10" spans="1:6" ht="14.25" customHeight="1">
      <c r="A10" s="1008"/>
      <c r="B10" s="1008"/>
      <c r="C10" s="1008"/>
      <c r="D10" s="537"/>
      <c r="E10" s="992"/>
      <c r="F10" s="992"/>
    </row>
    <row r="11" spans="1:6" ht="20.100000000000001" customHeight="1">
      <c r="A11" s="1707" t="s">
        <v>16</v>
      </c>
      <c r="B11" s="1707"/>
      <c r="C11" s="1005" t="s">
        <v>1962</v>
      </c>
      <c r="D11" s="1018">
        <v>0</v>
      </c>
      <c r="E11" s="1704"/>
      <c r="F11" s="41">
        <v>0</v>
      </c>
    </row>
    <row r="12" spans="1:6" ht="20.100000000000001" customHeight="1">
      <c r="A12" s="1707" t="s">
        <v>22</v>
      </c>
      <c r="B12" s="1707"/>
      <c r="C12" s="1005" t="s">
        <v>23</v>
      </c>
      <c r="D12" s="1018">
        <v>0</v>
      </c>
      <c r="E12" s="1704"/>
      <c r="F12" s="41">
        <v>0</v>
      </c>
    </row>
    <row r="13" spans="1:6" ht="20.100000000000001" customHeight="1">
      <c r="A13" s="47"/>
      <c r="B13" s="47"/>
      <c r="C13" s="1005" t="s">
        <v>12</v>
      </c>
      <c r="D13" s="1018">
        <v>0</v>
      </c>
      <c r="E13" s="1704"/>
      <c r="F13" s="41">
        <v>0</v>
      </c>
    </row>
    <row r="14" spans="1:6" ht="20.100000000000001" customHeight="1">
      <c r="A14" s="47"/>
      <c r="B14" s="47"/>
      <c r="C14" s="1005" t="s">
        <v>13</v>
      </c>
      <c r="D14" s="1018">
        <v>0</v>
      </c>
      <c r="E14" s="1704"/>
      <c r="F14" s="41">
        <v>0</v>
      </c>
    </row>
    <row r="15" spans="1:6" ht="20.100000000000001" customHeight="1">
      <c r="A15" s="1705" t="s">
        <v>1985</v>
      </c>
      <c r="B15" s="1705"/>
      <c r="C15" s="1706"/>
      <c r="D15" s="1018">
        <v>0</v>
      </c>
      <c r="E15" s="1704"/>
      <c r="F15" s="41">
        <v>0</v>
      </c>
    </row>
    <row r="16" spans="1:6" ht="5.0999999999999996" customHeight="1" thickBot="1">
      <c r="A16" s="1017"/>
      <c r="B16" s="1017"/>
      <c r="C16" s="1017"/>
      <c r="D16" s="533"/>
      <c r="E16" s="1016"/>
      <c r="F16" s="531"/>
    </row>
    <row r="17" spans="1:6" ht="9.9499999999999993" customHeight="1">
      <c r="A17" s="1015"/>
      <c r="B17" s="1015"/>
      <c r="C17" s="1015"/>
      <c r="D17" s="1014"/>
      <c r="E17" s="1014"/>
      <c r="F17" s="1014"/>
    </row>
    <row r="18" spans="1:6" ht="20.100000000000001" customHeight="1">
      <c r="A18" s="134" t="s">
        <v>1984</v>
      </c>
      <c r="B18" s="134"/>
      <c r="C18" s="134"/>
      <c r="D18" s="134"/>
      <c r="E18" s="134"/>
      <c r="F18" s="134"/>
    </row>
    <row r="19" spans="1:6" ht="20.100000000000001" customHeight="1">
      <c r="A19" s="134" t="s">
        <v>1983</v>
      </c>
      <c r="B19" s="134"/>
      <c r="C19" s="134"/>
      <c r="D19" s="134"/>
      <c r="E19" s="134"/>
      <c r="F19" s="134"/>
    </row>
    <row r="20" spans="1:6" ht="20.100000000000001" customHeight="1">
      <c r="A20" s="134" t="s">
        <v>1982</v>
      </c>
      <c r="B20" s="134"/>
      <c r="C20" s="134"/>
      <c r="D20" s="134"/>
      <c r="E20" s="134"/>
      <c r="F20" s="134"/>
    </row>
    <row r="21" spans="1:6" ht="20.100000000000001" customHeight="1">
      <c r="A21" s="134" t="s">
        <v>1981</v>
      </c>
      <c r="B21" s="134"/>
      <c r="C21" s="134"/>
      <c r="D21" s="134"/>
      <c r="E21" s="134"/>
      <c r="F21" s="134"/>
    </row>
    <row r="22" spans="1:6" ht="20.100000000000001" customHeight="1">
      <c r="A22" s="46" t="s">
        <v>1769</v>
      </c>
    </row>
  </sheetData>
  <mergeCells count="12">
    <mergeCell ref="A3:C3"/>
    <mergeCell ref="A1:F1"/>
    <mergeCell ref="A2:C2"/>
    <mergeCell ref="A5:C5"/>
    <mergeCell ref="A6:C6"/>
    <mergeCell ref="A7:C7"/>
    <mergeCell ref="A8:C8"/>
    <mergeCell ref="A9:C9"/>
    <mergeCell ref="E11:E15"/>
    <mergeCell ref="A15:C15"/>
    <mergeCell ref="A11:B11"/>
    <mergeCell ref="A12:B12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zoomScaleSheetLayoutView="100" workbookViewId="0">
      <selection activeCell="D9" sqref="D9"/>
    </sheetView>
  </sheetViews>
  <sheetFormatPr defaultRowHeight="13.5"/>
  <cols>
    <col min="1" max="1" width="8.625" style="46" customWidth="1"/>
    <col min="2" max="2" width="4.625" style="46" customWidth="1"/>
    <col min="3" max="3" width="8.625" style="46" customWidth="1"/>
    <col min="4" max="4" width="22.625" style="46" customWidth="1"/>
    <col min="5" max="8" width="7.375" style="46" customWidth="1"/>
    <col min="9" max="16384" width="9" style="46"/>
  </cols>
  <sheetData>
    <row r="1" spans="1:6" ht="27" customHeight="1">
      <c r="A1" s="1661" t="s">
        <v>1980</v>
      </c>
      <c r="B1" s="1661"/>
      <c r="C1" s="1661"/>
      <c r="D1" s="1661"/>
      <c r="E1" s="543"/>
      <c r="F1" s="1012"/>
    </row>
    <row r="2" spans="1:6" s="326" customFormat="1" ht="20.100000000000001" customHeight="1" thickBot="1">
      <c r="A2" s="1712" t="s">
        <v>1</v>
      </c>
      <c r="B2" s="1712"/>
      <c r="C2" s="1712"/>
      <c r="D2" s="335"/>
      <c r="E2" s="335"/>
    </row>
    <row r="3" spans="1:6" s="1010" customFormat="1" ht="20.100000000000001" customHeight="1">
      <c r="A3" s="1709" t="s">
        <v>1979</v>
      </c>
      <c r="B3" s="1714"/>
      <c r="C3" s="1714"/>
      <c r="D3" s="1011" t="s">
        <v>1978</v>
      </c>
    </row>
    <row r="4" spans="1:6" ht="20.100000000000001" customHeight="1">
      <c r="A4" s="1707" t="s">
        <v>11</v>
      </c>
      <c r="B4" s="1707"/>
      <c r="C4" s="1711"/>
      <c r="D4" s="135">
        <v>3350</v>
      </c>
    </row>
    <row r="5" spans="1:6" s="543" customFormat="1" ht="20.100000000000001" customHeight="1">
      <c r="A5" s="1701" t="s">
        <v>12</v>
      </c>
      <c r="B5" s="1701"/>
      <c r="C5" s="1552"/>
      <c r="D5" s="135">
        <v>15000</v>
      </c>
    </row>
    <row r="6" spans="1:6" s="543" customFormat="1" ht="20.100000000000001" customHeight="1">
      <c r="A6" s="1701" t="s">
        <v>13</v>
      </c>
      <c r="B6" s="1701"/>
      <c r="C6" s="1552"/>
      <c r="D6" s="135">
        <v>19390</v>
      </c>
    </row>
    <row r="7" spans="1:6" s="543" customFormat="1" ht="20.100000000000001" customHeight="1">
      <c r="A7" s="1701" t="s">
        <v>1198</v>
      </c>
      <c r="B7" s="1701"/>
      <c r="C7" s="1552"/>
      <c r="D7" s="134">
        <v>15340</v>
      </c>
    </row>
    <row r="8" spans="1:6" s="553" customFormat="1" ht="20.100000000000001" customHeight="1">
      <c r="A8" s="1702" t="s">
        <v>15</v>
      </c>
      <c r="B8" s="1702"/>
      <c r="C8" s="1703"/>
      <c r="D8" s="553">
        <v>14750</v>
      </c>
    </row>
    <row r="9" spans="1:6" ht="14.25" customHeight="1">
      <c r="A9" s="1008"/>
      <c r="B9" s="1008"/>
      <c r="C9" s="1008"/>
      <c r="D9" s="135"/>
    </row>
    <row r="10" spans="1:6" ht="20.100000000000001" customHeight="1">
      <c r="A10" s="1713" t="s">
        <v>16</v>
      </c>
      <c r="B10" s="1713"/>
      <c r="C10" s="1005" t="s">
        <v>1962</v>
      </c>
      <c r="D10" s="1007">
        <v>2070</v>
      </c>
    </row>
    <row r="11" spans="1:6" ht="20.100000000000001" customHeight="1">
      <c r="A11" s="1713" t="s">
        <v>22</v>
      </c>
      <c r="B11" s="1713"/>
      <c r="C11" s="1005" t="s">
        <v>23</v>
      </c>
      <c r="D11" s="135">
        <v>4600</v>
      </c>
    </row>
    <row r="12" spans="1:6" ht="20.100000000000001" customHeight="1">
      <c r="A12" s="47"/>
      <c r="B12" s="47"/>
      <c r="C12" s="1005" t="s">
        <v>12</v>
      </c>
      <c r="D12" s="135">
        <v>6230</v>
      </c>
    </row>
    <row r="13" spans="1:6" ht="20.100000000000001" customHeight="1" thickBot="1">
      <c r="A13" s="1004"/>
      <c r="B13" s="1004"/>
      <c r="C13" s="1003" t="s">
        <v>13</v>
      </c>
      <c r="D13" s="160">
        <v>1850</v>
      </c>
    </row>
    <row r="14" spans="1:6" ht="9.9499999999999993" customHeight="1">
      <c r="A14" s="1002"/>
      <c r="B14" s="1002"/>
      <c r="C14" s="1002"/>
      <c r="D14" s="992"/>
      <c r="E14" s="992"/>
    </row>
    <row r="15" spans="1:6" ht="20.100000000000001" customHeight="1">
      <c r="A15" s="46" t="s">
        <v>1977</v>
      </c>
    </row>
  </sheetData>
  <mergeCells count="10">
    <mergeCell ref="A1:D1"/>
    <mergeCell ref="A2:C2"/>
    <mergeCell ref="A10:B10"/>
    <mergeCell ref="A11:B11"/>
    <mergeCell ref="A3:C3"/>
    <mergeCell ref="A4:C4"/>
    <mergeCell ref="A5:C5"/>
    <mergeCell ref="A6:C6"/>
    <mergeCell ref="A8:C8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opLeftCell="A17" zoomScaleNormal="100" zoomScaleSheetLayoutView="110" workbookViewId="0">
      <selection activeCell="H13" sqref="H13:H14"/>
    </sheetView>
  </sheetViews>
  <sheetFormatPr defaultRowHeight="13.5"/>
  <cols>
    <col min="1" max="1" width="4.625" style="981" customWidth="1"/>
    <col min="2" max="2" width="4.5" style="981" bestFit="1" customWidth="1"/>
    <col min="3" max="3" width="4.625" style="981" customWidth="1"/>
    <col min="4" max="4" width="0.875" style="981" customWidth="1"/>
    <col min="5" max="8" width="18.625" style="134" customWidth="1"/>
    <col min="9" max="12" width="5.25" style="980" customWidth="1"/>
    <col min="13" max="16384" width="9" style="980"/>
  </cols>
  <sheetData>
    <row r="1" spans="1:9" ht="27" customHeight="1">
      <c r="A1" s="1719" t="s">
        <v>1976</v>
      </c>
      <c r="B1" s="1719"/>
      <c r="C1" s="1719"/>
      <c r="D1" s="1719"/>
      <c r="E1" s="1719"/>
      <c r="F1" s="1719"/>
      <c r="G1" s="1719"/>
      <c r="H1" s="1719"/>
    </row>
    <row r="2" spans="1:9" s="1000" customFormat="1" ht="20.100000000000001" customHeight="1" thickBot="1">
      <c r="A2" s="1723" t="s">
        <v>1269</v>
      </c>
      <c r="B2" s="1723"/>
      <c r="C2" s="1723"/>
      <c r="D2" s="1001"/>
      <c r="E2" s="712"/>
      <c r="F2" s="712"/>
      <c r="G2" s="712"/>
      <c r="H2" s="712"/>
      <c r="I2" s="712"/>
    </row>
    <row r="3" spans="1:9" s="998" customFormat="1" ht="20.100000000000001" customHeight="1">
      <c r="A3" s="1724" t="s">
        <v>1975</v>
      </c>
      <c r="B3" s="1724"/>
      <c r="C3" s="1724"/>
      <c r="D3" s="1725"/>
      <c r="E3" s="1722" t="s">
        <v>1974</v>
      </c>
      <c r="F3" s="1722"/>
      <c r="G3" s="1722"/>
      <c r="H3" s="1720" t="s">
        <v>1973</v>
      </c>
    </row>
    <row r="4" spans="1:9" s="998" customFormat="1" ht="30" customHeight="1">
      <c r="A4" s="1726"/>
      <c r="B4" s="1726"/>
      <c r="C4" s="1726"/>
      <c r="D4" s="1727"/>
      <c r="E4" s="999" t="s">
        <v>1972</v>
      </c>
      <c r="F4" s="999" t="s">
        <v>1971</v>
      </c>
      <c r="G4" s="999" t="s">
        <v>1970</v>
      </c>
      <c r="H4" s="1721"/>
    </row>
    <row r="5" spans="1:9" ht="20.100000000000001" customHeight="1">
      <c r="A5" s="1573" t="s">
        <v>11</v>
      </c>
      <c r="B5" s="1573"/>
      <c r="C5" s="1573"/>
      <c r="D5" s="349"/>
      <c r="E5" s="992">
        <v>0</v>
      </c>
      <c r="F5" s="992">
        <v>0</v>
      </c>
      <c r="G5" s="992">
        <v>0</v>
      </c>
      <c r="H5" s="1715">
        <v>0</v>
      </c>
      <c r="I5" s="134"/>
    </row>
    <row r="6" spans="1:9" ht="20.100000000000001" customHeight="1">
      <c r="A6" s="1573"/>
      <c r="B6" s="1573"/>
      <c r="C6" s="1573"/>
      <c r="D6" s="349"/>
      <c r="E6" s="43" t="s">
        <v>1969</v>
      </c>
      <c r="F6" s="43" t="s">
        <v>1969</v>
      </c>
      <c r="G6" s="43" t="s">
        <v>1969</v>
      </c>
      <c r="H6" s="1715"/>
      <c r="I6" s="134"/>
    </row>
    <row r="7" spans="1:9" ht="20.100000000000001" customHeight="1">
      <c r="A7" s="1574" t="s">
        <v>12</v>
      </c>
      <c r="B7" s="1574"/>
      <c r="C7" s="1574"/>
      <c r="D7" s="10"/>
      <c r="E7" s="41">
        <v>109431</v>
      </c>
      <c r="F7" s="41">
        <v>91244</v>
      </c>
      <c r="G7" s="41">
        <v>18187</v>
      </c>
      <c r="H7" s="1325">
        <v>10615</v>
      </c>
      <c r="I7" s="134"/>
    </row>
    <row r="8" spans="1:9" ht="20.100000000000001" customHeight="1">
      <c r="A8" s="1574"/>
      <c r="B8" s="1574"/>
      <c r="C8" s="1574"/>
      <c r="D8" s="10"/>
      <c r="E8" s="997" t="s">
        <v>1968</v>
      </c>
      <c r="F8" s="997" t="s">
        <v>1968</v>
      </c>
      <c r="G8" s="997" t="s">
        <v>1967</v>
      </c>
      <c r="H8" s="1325"/>
      <c r="I8" s="134"/>
    </row>
    <row r="9" spans="1:9" ht="20.100000000000001" customHeight="1">
      <c r="A9" s="1574" t="s">
        <v>13</v>
      </c>
      <c r="B9" s="1574"/>
      <c r="C9" s="1574"/>
      <c r="D9" s="10"/>
      <c r="E9" s="41">
        <v>124139</v>
      </c>
      <c r="F9" s="41">
        <v>111133</v>
      </c>
      <c r="G9" s="41">
        <v>13006</v>
      </c>
      <c r="H9" s="1325">
        <v>11699</v>
      </c>
      <c r="I9" s="134"/>
    </row>
    <row r="10" spans="1:9" ht="20.100000000000001" customHeight="1">
      <c r="A10" s="1574"/>
      <c r="B10" s="1574"/>
      <c r="C10" s="1574"/>
      <c r="D10" s="10"/>
      <c r="E10" s="997" t="s">
        <v>1966</v>
      </c>
      <c r="F10" s="997" t="s">
        <v>1966</v>
      </c>
      <c r="G10" s="997" t="s">
        <v>1964</v>
      </c>
      <c r="H10" s="1325"/>
      <c r="I10" s="134"/>
    </row>
    <row r="11" spans="1:9" ht="20.100000000000001" customHeight="1">
      <c r="A11" s="1574" t="s">
        <v>1198</v>
      </c>
      <c r="B11" s="1574"/>
      <c r="C11" s="1574"/>
      <c r="D11" s="10"/>
      <c r="E11" s="47">
        <v>95736</v>
      </c>
      <c r="F11" s="47">
        <v>85881</v>
      </c>
      <c r="G11" s="47">
        <v>9855</v>
      </c>
      <c r="H11" s="1325">
        <v>10053</v>
      </c>
      <c r="I11" s="134"/>
    </row>
    <row r="12" spans="1:9" ht="20.100000000000001" customHeight="1">
      <c r="A12" s="1574"/>
      <c r="B12" s="1574"/>
      <c r="C12" s="1574"/>
      <c r="D12" s="10"/>
      <c r="E12" s="997" t="s">
        <v>1965</v>
      </c>
      <c r="F12" s="997" t="s">
        <v>1965</v>
      </c>
      <c r="G12" s="997" t="s">
        <v>1964</v>
      </c>
      <c r="H12" s="1434"/>
      <c r="I12" s="134"/>
    </row>
    <row r="13" spans="1:9" s="994" customFormat="1" ht="20.100000000000001" customHeight="1">
      <c r="A13" s="1621" t="s">
        <v>15</v>
      </c>
      <c r="B13" s="1621"/>
      <c r="C13" s="1621"/>
      <c r="D13" s="12"/>
      <c r="E13" s="996">
        <v>4278</v>
      </c>
      <c r="F13" s="996">
        <v>4278</v>
      </c>
      <c r="G13" s="996">
        <v>0</v>
      </c>
      <c r="H13" s="1716">
        <v>760</v>
      </c>
      <c r="I13" s="458"/>
    </row>
    <row r="14" spans="1:9" s="994" customFormat="1" ht="20.100000000000001" customHeight="1">
      <c r="A14" s="1621"/>
      <c r="B14" s="1621"/>
      <c r="C14" s="1621"/>
      <c r="D14" s="12"/>
      <c r="E14" s="995" t="s">
        <v>1963</v>
      </c>
      <c r="F14" s="995" t="s">
        <v>1963</v>
      </c>
      <c r="G14" s="995" t="s">
        <v>1959</v>
      </c>
      <c r="H14" s="1716"/>
      <c r="I14" s="458"/>
    </row>
    <row r="15" spans="1:9" ht="15" customHeight="1">
      <c r="A15" s="712"/>
      <c r="B15" s="712"/>
      <c r="C15" s="712"/>
      <c r="D15" s="349"/>
      <c r="E15" s="993"/>
      <c r="F15" s="993"/>
      <c r="G15" s="993"/>
      <c r="H15" s="993"/>
    </row>
    <row r="16" spans="1:9" ht="20.100000000000001" customHeight="1">
      <c r="A16" s="1573" t="s">
        <v>16</v>
      </c>
      <c r="B16" s="1573"/>
      <c r="C16" s="1574" t="s">
        <v>1962</v>
      </c>
      <c r="D16" s="10"/>
      <c r="E16" s="41">
        <v>0</v>
      </c>
      <c r="F16" s="41">
        <v>0</v>
      </c>
      <c r="G16" s="992">
        <v>0</v>
      </c>
      <c r="H16" s="1325">
        <v>0</v>
      </c>
      <c r="I16" s="134"/>
    </row>
    <row r="17" spans="1:9" ht="20.100000000000001" customHeight="1">
      <c r="A17" s="1573"/>
      <c r="B17" s="1573"/>
      <c r="C17" s="1574"/>
      <c r="D17" s="10"/>
      <c r="E17" s="986" t="s">
        <v>1959</v>
      </c>
      <c r="F17" s="986" t="s">
        <v>1959</v>
      </c>
      <c r="G17" s="986" t="s">
        <v>1959</v>
      </c>
      <c r="H17" s="1325"/>
      <c r="I17" s="134"/>
    </row>
    <row r="18" spans="1:9" ht="20.100000000000001" customHeight="1">
      <c r="A18" s="1573" t="s">
        <v>22</v>
      </c>
      <c r="B18" s="1573"/>
      <c r="C18" s="1574" t="s">
        <v>23</v>
      </c>
      <c r="D18" s="10"/>
      <c r="E18" s="41">
        <v>1076</v>
      </c>
      <c r="F18" s="41">
        <v>1076</v>
      </c>
      <c r="G18" s="41">
        <v>0</v>
      </c>
      <c r="H18" s="1325">
        <v>220</v>
      </c>
      <c r="I18" s="134"/>
    </row>
    <row r="19" spans="1:9" ht="20.100000000000001" customHeight="1">
      <c r="A19" s="1573"/>
      <c r="B19" s="1573"/>
      <c r="C19" s="1574"/>
      <c r="D19" s="10"/>
      <c r="E19" s="986" t="s">
        <v>1961</v>
      </c>
      <c r="F19" s="986" t="s">
        <v>1961</v>
      </c>
      <c r="G19" s="986" t="s">
        <v>1959</v>
      </c>
      <c r="H19" s="1325"/>
      <c r="I19" s="134"/>
    </row>
    <row r="20" spans="1:9" ht="20.100000000000001" customHeight="1">
      <c r="A20" s="1573"/>
      <c r="B20" s="1573"/>
      <c r="C20" s="1717" t="s">
        <v>12</v>
      </c>
      <c r="D20" s="990"/>
      <c r="E20" s="41">
        <v>3202</v>
      </c>
      <c r="F20" s="41">
        <v>3202</v>
      </c>
      <c r="G20" s="41">
        <v>0</v>
      </c>
      <c r="H20" s="1325">
        <v>540</v>
      </c>
      <c r="I20" s="134"/>
    </row>
    <row r="21" spans="1:9" ht="20.100000000000001" customHeight="1">
      <c r="A21" s="1573"/>
      <c r="B21" s="1573"/>
      <c r="C21" s="1717"/>
      <c r="D21" s="990"/>
      <c r="E21" s="986" t="s">
        <v>1960</v>
      </c>
      <c r="F21" s="986" t="s">
        <v>1960</v>
      </c>
      <c r="G21" s="986" t="s">
        <v>1959</v>
      </c>
      <c r="H21" s="1325"/>
      <c r="I21" s="134"/>
    </row>
    <row r="22" spans="1:9" ht="20.100000000000001" customHeight="1">
      <c r="A22" s="1573"/>
      <c r="B22" s="1573"/>
      <c r="C22" s="1717" t="s">
        <v>13</v>
      </c>
      <c r="D22" s="990"/>
      <c r="E22" s="41">
        <v>0</v>
      </c>
      <c r="F22" s="41">
        <v>0</v>
      </c>
      <c r="G22" s="41">
        <v>0</v>
      </c>
      <c r="H22" s="1325">
        <v>0</v>
      </c>
      <c r="I22" s="134"/>
    </row>
    <row r="23" spans="1:9" ht="20.100000000000001" customHeight="1" thickBot="1">
      <c r="A23" s="1728"/>
      <c r="B23" s="1728"/>
      <c r="C23" s="1718"/>
      <c r="D23" s="987"/>
      <c r="E23" s="986" t="s">
        <v>1959</v>
      </c>
      <c r="F23" s="986" t="s">
        <v>1959</v>
      </c>
      <c r="G23" s="986" t="s">
        <v>1959</v>
      </c>
      <c r="H23" s="1325"/>
      <c r="I23" s="134"/>
    </row>
    <row r="24" spans="1:9" ht="9.9499999999999993" customHeight="1">
      <c r="A24" s="985"/>
      <c r="B24" s="985"/>
      <c r="C24" s="985"/>
      <c r="D24" s="985"/>
      <c r="E24" s="984"/>
      <c r="F24" s="984"/>
      <c r="G24" s="984"/>
      <c r="H24" s="983"/>
      <c r="I24" s="134"/>
    </row>
    <row r="25" spans="1:9" ht="20.100000000000001" customHeight="1">
      <c r="A25" s="980" t="s">
        <v>1958</v>
      </c>
      <c r="B25" s="980"/>
      <c r="C25" s="980"/>
      <c r="D25" s="980"/>
      <c r="E25" s="980"/>
      <c r="F25" s="980"/>
      <c r="G25" s="980"/>
      <c r="H25" s="980"/>
    </row>
    <row r="26" spans="1:9" ht="20.100000000000001" customHeight="1">
      <c r="A26" s="980" t="s">
        <v>1957</v>
      </c>
      <c r="B26" s="980"/>
      <c r="C26" s="980"/>
      <c r="D26" s="980"/>
      <c r="E26" s="980"/>
      <c r="F26" s="980"/>
      <c r="G26" s="980"/>
      <c r="H26" s="980"/>
    </row>
    <row r="27" spans="1:9" ht="20.100000000000001" customHeight="1">
      <c r="A27" s="980" t="s">
        <v>1956</v>
      </c>
      <c r="B27" s="980"/>
      <c r="C27" s="980"/>
      <c r="D27" s="980"/>
      <c r="E27" s="980"/>
      <c r="F27" s="980"/>
      <c r="G27" s="982"/>
      <c r="H27" s="19"/>
    </row>
    <row r="28" spans="1:9" ht="16.5" customHeight="1">
      <c r="A28" s="982" t="s">
        <v>1955</v>
      </c>
      <c r="B28" s="982"/>
      <c r="C28" s="982"/>
      <c r="D28" s="982"/>
      <c r="E28" s="982"/>
    </row>
  </sheetData>
  <mergeCells count="27">
    <mergeCell ref="C22:C23"/>
    <mergeCell ref="A1:H1"/>
    <mergeCell ref="H3:H4"/>
    <mergeCell ref="E3:G3"/>
    <mergeCell ref="A2:C2"/>
    <mergeCell ref="A3:D4"/>
    <mergeCell ref="A11:C12"/>
    <mergeCell ref="H11:H12"/>
    <mergeCell ref="H22:H23"/>
    <mergeCell ref="H20:H21"/>
    <mergeCell ref="H18:H19"/>
    <mergeCell ref="A22:B23"/>
    <mergeCell ref="A16:B17"/>
    <mergeCell ref="C16:C17"/>
    <mergeCell ref="A18:B19"/>
    <mergeCell ref="C18:C19"/>
    <mergeCell ref="H5:H6"/>
    <mergeCell ref="H7:H8"/>
    <mergeCell ref="A20:B21"/>
    <mergeCell ref="H16:H17"/>
    <mergeCell ref="H9:H10"/>
    <mergeCell ref="H13:H14"/>
    <mergeCell ref="A5:C6"/>
    <mergeCell ref="A7:C8"/>
    <mergeCell ref="A9:C10"/>
    <mergeCell ref="A13:C14"/>
    <mergeCell ref="C20:C21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orientation="portrait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view="pageBreakPreview" topLeftCell="A9" zoomScaleNormal="100" zoomScaleSheetLayoutView="100" workbookViewId="0">
      <selection activeCell="E14" sqref="E14"/>
    </sheetView>
  </sheetViews>
  <sheetFormatPr defaultRowHeight="13.5"/>
  <cols>
    <col min="1" max="1" width="4.625" style="875" customWidth="1"/>
    <col min="2" max="2" width="4.875" style="875" bestFit="1" customWidth="1"/>
    <col min="3" max="3" width="4.625" style="875" customWidth="1"/>
    <col min="4" max="4" width="0.875" style="875" customWidth="1"/>
    <col min="5" max="6" width="9.625" style="875" customWidth="1"/>
    <col min="7" max="7" width="9.5" style="875" bestFit="1" customWidth="1"/>
    <col min="8" max="8" width="10" style="875" bestFit="1" customWidth="1"/>
    <col min="9" max="9" width="9.375" style="875" bestFit="1" customWidth="1"/>
    <col min="10" max="10" width="9.625" style="875" bestFit="1" customWidth="1"/>
    <col min="11" max="14" width="9.625" style="875" customWidth="1"/>
    <col min="15" max="16384" width="9" style="875"/>
  </cols>
  <sheetData>
    <row r="1" spans="1:14" ht="27" customHeight="1">
      <c r="A1" s="1424" t="s">
        <v>2000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</row>
    <row r="2" spans="1:14" ht="20.100000000000001" customHeight="1" thickBot="1">
      <c r="A2" s="867"/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</row>
    <row r="3" spans="1:14" ht="20.100000000000001" customHeight="1">
      <c r="A3" s="1654" t="s">
        <v>2</v>
      </c>
      <c r="B3" s="1654"/>
      <c r="C3" s="1654"/>
      <c r="D3" s="1655"/>
      <c r="E3" s="1619" t="s">
        <v>68</v>
      </c>
      <c r="F3" s="1619"/>
      <c r="G3" s="1619" t="s">
        <v>1999</v>
      </c>
      <c r="H3" s="1619"/>
      <c r="I3" s="1619" t="s">
        <v>1998</v>
      </c>
      <c r="J3" s="1619"/>
      <c r="K3" s="1619" t="s">
        <v>1997</v>
      </c>
      <c r="L3" s="1619"/>
      <c r="M3" s="1619" t="s">
        <v>1996</v>
      </c>
      <c r="N3" s="1620"/>
    </row>
    <row r="4" spans="1:14" ht="20.100000000000001" customHeight="1">
      <c r="A4" s="1656"/>
      <c r="B4" s="1656"/>
      <c r="C4" s="1656"/>
      <c r="D4" s="1657"/>
      <c r="E4" s="878" t="s">
        <v>1995</v>
      </c>
      <c r="F4" s="878" t="s">
        <v>1994</v>
      </c>
      <c r="G4" s="878" t="s">
        <v>1995</v>
      </c>
      <c r="H4" s="878" t="s">
        <v>1994</v>
      </c>
      <c r="I4" s="878" t="s">
        <v>1995</v>
      </c>
      <c r="J4" s="878" t="s">
        <v>1994</v>
      </c>
      <c r="K4" s="878" t="s">
        <v>1995</v>
      </c>
      <c r="L4" s="878" t="s">
        <v>1994</v>
      </c>
      <c r="M4" s="878" t="s">
        <v>1995</v>
      </c>
      <c r="N4" s="902" t="s">
        <v>1994</v>
      </c>
    </row>
    <row r="5" spans="1:14" ht="20.100000000000001" customHeight="1">
      <c r="A5" s="898"/>
      <c r="B5" s="898"/>
      <c r="C5" s="898"/>
      <c r="D5" s="876"/>
      <c r="E5" s="783" t="s">
        <v>1993</v>
      </c>
      <c r="F5" s="783" t="s">
        <v>1992</v>
      </c>
      <c r="G5" s="783" t="s">
        <v>1993</v>
      </c>
      <c r="H5" s="783" t="s">
        <v>1992</v>
      </c>
      <c r="I5" s="783" t="s">
        <v>1993</v>
      </c>
      <c r="J5" s="783" t="s">
        <v>1992</v>
      </c>
      <c r="K5" s="783" t="s">
        <v>1993</v>
      </c>
      <c r="L5" s="783" t="s">
        <v>1992</v>
      </c>
      <c r="M5" s="783" t="s">
        <v>1993</v>
      </c>
      <c r="N5" s="783" t="s">
        <v>1992</v>
      </c>
    </row>
    <row r="6" spans="1:14" ht="20.100000000000001" customHeight="1">
      <c r="A6" s="1423" t="s">
        <v>11</v>
      </c>
      <c r="B6" s="1423"/>
      <c r="C6" s="1573"/>
      <c r="D6" s="870"/>
      <c r="E6" s="541">
        <v>144</v>
      </c>
      <c r="F6" s="534">
        <v>3172</v>
      </c>
      <c r="G6" s="534">
        <v>62</v>
      </c>
      <c r="H6" s="534">
        <v>1180</v>
      </c>
      <c r="I6" s="538">
        <v>39</v>
      </c>
      <c r="J6" s="538">
        <v>697</v>
      </c>
      <c r="K6" s="534">
        <v>8</v>
      </c>
      <c r="L6" s="534">
        <v>210</v>
      </c>
      <c r="M6" s="534">
        <v>35</v>
      </c>
      <c r="N6" s="534">
        <v>1085</v>
      </c>
    </row>
    <row r="7" spans="1:14" s="323" customFormat="1" ht="20.100000000000001" customHeight="1">
      <c r="A7" s="1428" t="s">
        <v>12</v>
      </c>
      <c r="B7" s="1428"/>
      <c r="C7" s="1428"/>
      <c r="D7" s="870"/>
      <c r="E7" s="541">
        <v>78</v>
      </c>
      <c r="F7" s="534">
        <v>1990</v>
      </c>
      <c r="G7" s="534">
        <v>36</v>
      </c>
      <c r="H7" s="534">
        <v>790</v>
      </c>
      <c r="I7" s="538">
        <v>17</v>
      </c>
      <c r="J7" s="538">
        <v>340</v>
      </c>
      <c r="K7" s="534">
        <v>6</v>
      </c>
      <c r="L7" s="534">
        <v>160</v>
      </c>
      <c r="M7" s="534">
        <v>19</v>
      </c>
      <c r="N7" s="534">
        <v>700</v>
      </c>
    </row>
    <row r="8" spans="1:14" s="323" customFormat="1" ht="20.100000000000001" customHeight="1">
      <c r="A8" s="1428" t="s">
        <v>13</v>
      </c>
      <c r="B8" s="1428"/>
      <c r="C8" s="1428"/>
      <c r="D8" s="872"/>
      <c r="E8" s="541">
        <v>97</v>
      </c>
      <c r="F8" s="534">
        <v>2570</v>
      </c>
      <c r="G8" s="534">
        <v>35</v>
      </c>
      <c r="H8" s="534">
        <v>750</v>
      </c>
      <c r="I8" s="538">
        <v>30</v>
      </c>
      <c r="J8" s="538">
        <v>600</v>
      </c>
      <c r="K8" s="534">
        <v>4</v>
      </c>
      <c r="L8" s="534">
        <v>50</v>
      </c>
      <c r="M8" s="534">
        <v>28</v>
      </c>
      <c r="N8" s="534">
        <v>1170</v>
      </c>
    </row>
    <row r="9" spans="1:14" s="323" customFormat="1" ht="20.100000000000001" customHeight="1">
      <c r="A9" s="1428" t="s">
        <v>14</v>
      </c>
      <c r="B9" s="1428"/>
      <c r="C9" s="1574"/>
      <c r="D9" s="872"/>
      <c r="E9" s="1101">
        <v>133</v>
      </c>
      <c r="F9" s="1101">
        <v>3564</v>
      </c>
      <c r="G9" s="1101">
        <v>46</v>
      </c>
      <c r="H9" s="1101">
        <v>1095</v>
      </c>
      <c r="I9" s="1101">
        <v>49</v>
      </c>
      <c r="J9" s="1101">
        <v>1665</v>
      </c>
      <c r="K9" s="1101">
        <v>18</v>
      </c>
      <c r="L9" s="1101">
        <v>327</v>
      </c>
      <c r="M9" s="1101">
        <v>20</v>
      </c>
      <c r="N9" s="1101">
        <v>477</v>
      </c>
    </row>
    <row r="10" spans="1:14" ht="20.100000000000001" customHeight="1">
      <c r="A10" s="1421" t="s">
        <v>15</v>
      </c>
      <c r="B10" s="1421"/>
      <c r="C10" s="1575"/>
      <c r="D10" s="865"/>
      <c r="E10" s="1037">
        <v>113</v>
      </c>
      <c r="F10" s="1037">
        <v>3854</v>
      </c>
      <c r="G10" s="1037">
        <v>36</v>
      </c>
      <c r="H10" s="1037">
        <v>856</v>
      </c>
      <c r="I10" s="1037">
        <v>60</v>
      </c>
      <c r="J10" s="1037">
        <v>2620</v>
      </c>
      <c r="K10" s="1037">
        <v>1</v>
      </c>
      <c r="L10" s="1037">
        <v>8</v>
      </c>
      <c r="M10" s="1037">
        <v>16</v>
      </c>
      <c r="N10" s="1037">
        <v>370</v>
      </c>
    </row>
    <row r="11" spans="1:14" ht="20.100000000000001" customHeight="1">
      <c r="B11" s="866"/>
      <c r="C11" s="866"/>
      <c r="D11" s="870"/>
      <c r="E11" s="541"/>
      <c r="F11" s="534"/>
      <c r="G11" s="534"/>
      <c r="H11" s="534"/>
      <c r="I11" s="534"/>
      <c r="J11" s="534"/>
      <c r="K11" s="534"/>
      <c r="L11" s="534"/>
      <c r="M11" s="534"/>
      <c r="N11" s="534"/>
    </row>
    <row r="12" spans="1:14" ht="20.100000000000001" customHeight="1">
      <c r="A12" s="1423" t="s">
        <v>16</v>
      </c>
      <c r="B12" s="1423"/>
      <c r="C12" s="14" t="s">
        <v>1991</v>
      </c>
      <c r="D12" s="990"/>
      <c r="E12" s="782">
        <v>28</v>
      </c>
      <c r="F12" s="538">
        <v>844</v>
      </c>
      <c r="G12" s="538">
        <v>8</v>
      </c>
      <c r="H12" s="538">
        <v>228</v>
      </c>
      <c r="I12" s="538">
        <v>12</v>
      </c>
      <c r="J12" s="538">
        <v>438</v>
      </c>
      <c r="K12" s="538">
        <v>1</v>
      </c>
      <c r="L12" s="538">
        <v>8</v>
      </c>
      <c r="M12" s="538">
        <v>7</v>
      </c>
      <c r="N12" s="538">
        <v>170</v>
      </c>
    </row>
    <row r="13" spans="1:14" ht="20.100000000000001" customHeight="1">
      <c r="C13" s="14" t="s">
        <v>18</v>
      </c>
      <c r="D13" s="990"/>
      <c r="E13" s="541">
        <v>21</v>
      </c>
      <c r="F13" s="534">
        <v>748</v>
      </c>
      <c r="G13" s="534">
        <v>9</v>
      </c>
      <c r="H13" s="534">
        <v>240</v>
      </c>
      <c r="I13" s="538">
        <v>8</v>
      </c>
      <c r="J13" s="538">
        <v>408</v>
      </c>
      <c r="K13" s="538">
        <v>0</v>
      </c>
      <c r="L13" s="538">
        <v>0</v>
      </c>
      <c r="M13" s="534">
        <v>4</v>
      </c>
      <c r="N13" s="534">
        <v>100</v>
      </c>
    </row>
    <row r="14" spans="1:14" ht="20.100000000000001" customHeight="1">
      <c r="C14" s="14" t="s">
        <v>19</v>
      </c>
      <c r="D14" s="990"/>
      <c r="E14" s="541">
        <v>18</v>
      </c>
      <c r="F14" s="534">
        <v>616</v>
      </c>
      <c r="G14" s="534">
        <v>5</v>
      </c>
      <c r="H14" s="534">
        <v>110</v>
      </c>
      <c r="I14" s="538">
        <v>10</v>
      </c>
      <c r="J14" s="538">
        <v>436</v>
      </c>
      <c r="K14" s="538">
        <v>0</v>
      </c>
      <c r="L14" s="538">
        <v>0</v>
      </c>
      <c r="M14" s="534">
        <v>3</v>
      </c>
      <c r="N14" s="534">
        <v>70</v>
      </c>
    </row>
    <row r="15" spans="1:14" ht="20.100000000000001" customHeight="1">
      <c r="C15" s="14" t="s">
        <v>20</v>
      </c>
      <c r="D15" s="990"/>
      <c r="E15" s="541">
        <v>14</v>
      </c>
      <c r="F15" s="534">
        <v>560</v>
      </c>
      <c r="G15" s="534">
        <v>6</v>
      </c>
      <c r="H15" s="534">
        <v>120</v>
      </c>
      <c r="I15" s="538">
        <v>8</v>
      </c>
      <c r="J15" s="538">
        <v>440</v>
      </c>
      <c r="K15" s="534">
        <v>0</v>
      </c>
      <c r="L15" s="534">
        <v>0</v>
      </c>
      <c r="M15" s="534">
        <v>0</v>
      </c>
      <c r="N15" s="534">
        <v>0</v>
      </c>
    </row>
    <row r="16" spans="1:14" ht="20.100000000000001" customHeight="1">
      <c r="C16" s="14" t="s">
        <v>21</v>
      </c>
      <c r="D16" s="990"/>
      <c r="E16" s="541">
        <v>16</v>
      </c>
      <c r="F16" s="534">
        <v>578</v>
      </c>
      <c r="G16" s="534">
        <v>3</v>
      </c>
      <c r="H16" s="534">
        <v>70</v>
      </c>
      <c r="I16" s="538">
        <v>12</v>
      </c>
      <c r="J16" s="538">
        <v>498</v>
      </c>
      <c r="K16" s="534">
        <v>0</v>
      </c>
      <c r="L16" s="534">
        <v>0</v>
      </c>
      <c r="M16" s="534">
        <v>1</v>
      </c>
      <c r="N16" s="534">
        <v>10</v>
      </c>
    </row>
    <row r="17" spans="1:14" ht="20.100000000000001" customHeight="1" thickBot="1">
      <c r="A17" s="925"/>
      <c r="B17" s="925"/>
      <c r="C17" s="988">
        <v>10</v>
      </c>
      <c r="D17" s="987"/>
      <c r="E17" s="530">
        <v>16</v>
      </c>
      <c r="F17" s="530">
        <v>508</v>
      </c>
      <c r="G17" s="530">
        <v>5</v>
      </c>
      <c r="H17" s="530">
        <v>88</v>
      </c>
      <c r="I17" s="909">
        <v>10</v>
      </c>
      <c r="J17" s="909">
        <v>400</v>
      </c>
      <c r="K17" s="909">
        <v>0</v>
      </c>
      <c r="L17" s="909">
        <v>0</v>
      </c>
      <c r="M17" s="530">
        <v>1</v>
      </c>
      <c r="N17" s="530">
        <v>20</v>
      </c>
    </row>
    <row r="18" spans="1:14" ht="9.9499999999999993" customHeight="1">
      <c r="C18" s="14"/>
      <c r="D18" s="14"/>
      <c r="E18" s="176"/>
      <c r="F18" s="176"/>
      <c r="G18" s="176"/>
      <c r="H18" s="176"/>
      <c r="I18" s="176"/>
      <c r="J18" s="176"/>
      <c r="K18" s="176"/>
      <c r="L18" s="176"/>
      <c r="M18" s="176"/>
      <c r="N18" s="176"/>
    </row>
    <row r="19" spans="1:14" ht="20.100000000000001" customHeight="1">
      <c r="A19" s="848" t="s">
        <v>1990</v>
      </c>
      <c r="C19" s="14"/>
      <c r="D19" s="14"/>
      <c r="E19" s="176"/>
      <c r="F19" s="176"/>
      <c r="G19" s="534"/>
      <c r="H19" s="534"/>
      <c r="I19" s="534"/>
      <c r="J19" s="534"/>
      <c r="K19" s="534"/>
      <c r="L19" s="534"/>
      <c r="M19" s="534"/>
      <c r="N19" s="534"/>
    </row>
    <row r="20" spans="1:14" ht="20.100000000000001" customHeight="1">
      <c r="A20" s="875" t="s">
        <v>1761</v>
      </c>
    </row>
    <row r="22" spans="1:14">
      <c r="J22" s="333"/>
      <c r="K22" s="333"/>
      <c r="L22" s="333"/>
      <c r="M22" s="333"/>
      <c r="N22" s="333"/>
    </row>
    <row r="23" spans="1:14">
      <c r="E23" s="333"/>
      <c r="F23" s="333"/>
      <c r="G23" s="333"/>
      <c r="H23" s="333"/>
      <c r="I23" s="333"/>
      <c r="J23" s="333"/>
      <c r="K23" s="333"/>
      <c r="L23" s="333"/>
      <c r="M23" s="333"/>
      <c r="N23" s="333"/>
    </row>
    <row r="24" spans="1:14">
      <c r="E24" s="333"/>
      <c r="F24" s="333"/>
      <c r="G24" s="333"/>
      <c r="H24" s="333"/>
      <c r="I24" s="333"/>
      <c r="J24" s="333"/>
      <c r="K24" s="333"/>
      <c r="L24" s="333"/>
      <c r="M24" s="333"/>
      <c r="N24" s="333"/>
    </row>
    <row r="25" spans="1:14">
      <c r="E25" s="333"/>
      <c r="F25" s="333"/>
      <c r="G25" s="333"/>
      <c r="H25" s="333"/>
      <c r="I25" s="333"/>
      <c r="J25" s="333"/>
      <c r="K25" s="333"/>
      <c r="L25" s="333"/>
      <c r="M25" s="333"/>
      <c r="N25" s="333"/>
    </row>
    <row r="26" spans="1:14">
      <c r="E26" s="333"/>
      <c r="F26" s="333"/>
      <c r="G26" s="333"/>
      <c r="H26" s="333"/>
      <c r="I26" s="333"/>
      <c r="J26" s="333"/>
      <c r="K26" s="333"/>
      <c r="L26" s="333"/>
      <c r="M26" s="333"/>
      <c r="N26" s="333"/>
    </row>
    <row r="27" spans="1:14">
      <c r="E27" s="333"/>
      <c r="F27" s="333"/>
      <c r="G27" s="333"/>
      <c r="H27" s="333"/>
      <c r="I27" s="333"/>
      <c r="J27" s="333"/>
      <c r="K27" s="333"/>
      <c r="L27" s="333"/>
      <c r="M27" s="333"/>
      <c r="N27" s="333"/>
    </row>
    <row r="28" spans="1:14">
      <c r="E28" s="333"/>
      <c r="F28" s="333"/>
      <c r="G28" s="333"/>
      <c r="H28" s="333"/>
      <c r="I28" s="333"/>
      <c r="J28" s="333"/>
      <c r="K28" s="333"/>
      <c r="L28" s="333"/>
      <c r="M28" s="333"/>
      <c r="N28" s="333"/>
    </row>
    <row r="29" spans="1:14">
      <c r="E29" s="333"/>
      <c r="F29" s="333"/>
      <c r="G29" s="333"/>
      <c r="H29" s="333"/>
      <c r="I29" s="333"/>
      <c r="J29" s="333"/>
      <c r="K29" s="333"/>
      <c r="L29" s="333"/>
      <c r="M29" s="333"/>
      <c r="N29" s="333"/>
    </row>
  </sheetData>
  <mergeCells count="13">
    <mergeCell ref="A8:C8"/>
    <mergeCell ref="A9:C9"/>
    <mergeCell ref="A10:C10"/>
    <mergeCell ref="A12:B12"/>
    <mergeCell ref="A1:N1"/>
    <mergeCell ref="A3:D4"/>
    <mergeCell ref="E3:F3"/>
    <mergeCell ref="G3:H3"/>
    <mergeCell ref="I3:J3"/>
    <mergeCell ref="K3:L3"/>
    <mergeCell ref="M3:N3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topLeftCell="A5" zoomScale="69" zoomScaleNormal="70" zoomScaleSheetLayoutView="69" workbookViewId="0">
      <selection activeCell="S21" sqref="S21"/>
    </sheetView>
  </sheetViews>
  <sheetFormatPr defaultColWidth="9" defaultRowHeight="13.5"/>
  <cols>
    <col min="1" max="2" width="4.625" style="875" customWidth="1"/>
    <col min="3" max="3" width="5.875" style="875" customWidth="1"/>
    <col min="4" max="6" width="12.75" style="875" customWidth="1"/>
    <col min="7" max="8" width="16.125" style="875" customWidth="1"/>
    <col min="9" max="9" width="16.125" style="323" customWidth="1"/>
    <col min="10" max="16" width="12.75" style="875" customWidth="1"/>
    <col min="17" max="17" width="15.5" style="875" customWidth="1"/>
    <col min="18" max="16384" width="9" style="875"/>
  </cols>
  <sheetData>
    <row r="1" spans="1:17" ht="27" customHeight="1">
      <c r="A1" s="1424" t="s">
        <v>2037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1424"/>
      <c r="O1" s="1424"/>
      <c r="P1" s="1424"/>
      <c r="Q1" s="1424"/>
    </row>
    <row r="2" spans="1:17" ht="20.100000000000001" customHeight="1" thickBot="1">
      <c r="A2" s="874" t="s">
        <v>1296</v>
      </c>
      <c r="D2" s="867"/>
      <c r="G2" s="867"/>
      <c r="H2" s="867"/>
      <c r="I2" s="867"/>
      <c r="J2" s="867"/>
      <c r="K2" s="867"/>
      <c r="L2" s="867"/>
      <c r="M2" s="867"/>
      <c r="N2" s="867"/>
      <c r="O2" s="867"/>
      <c r="P2" s="867"/>
      <c r="Q2" s="867"/>
    </row>
    <row r="3" spans="1:17" ht="20.100000000000001" customHeight="1">
      <c r="A3" s="1425" t="s">
        <v>2</v>
      </c>
      <c r="B3" s="1426"/>
      <c r="C3" s="1426"/>
      <c r="D3" s="1426" t="s">
        <v>1179</v>
      </c>
      <c r="E3" s="1691" t="s">
        <v>2036</v>
      </c>
      <c r="F3" s="1693"/>
      <c r="G3" s="1619" t="s">
        <v>2035</v>
      </c>
      <c r="H3" s="1619"/>
      <c r="I3" s="1619"/>
      <c r="J3" s="1619" t="s">
        <v>2034</v>
      </c>
      <c r="K3" s="1619"/>
      <c r="L3" s="1619"/>
      <c r="M3" s="1619"/>
      <c r="N3" s="1619"/>
      <c r="O3" s="1731" t="s">
        <v>2033</v>
      </c>
      <c r="P3" s="1731"/>
      <c r="Q3" s="1732"/>
    </row>
    <row r="4" spans="1:17" ht="20.100000000000001" customHeight="1">
      <c r="A4" s="1443"/>
      <c r="B4" s="1444"/>
      <c r="C4" s="1444"/>
      <c r="D4" s="1444"/>
      <c r="E4" s="1734" t="s">
        <v>2032</v>
      </c>
      <c r="F4" s="1736" t="s">
        <v>2031</v>
      </c>
      <c r="G4" s="1733" t="s">
        <v>2028</v>
      </c>
      <c r="H4" s="1733" t="s">
        <v>2030</v>
      </c>
      <c r="I4" s="1734" t="s">
        <v>2029</v>
      </c>
      <c r="J4" s="1733" t="s">
        <v>2028</v>
      </c>
      <c r="K4" s="1733" t="s">
        <v>2027</v>
      </c>
      <c r="L4" s="1733" t="s">
        <v>2026</v>
      </c>
      <c r="M4" s="1733" t="s">
        <v>2025</v>
      </c>
      <c r="N4" s="1733" t="s">
        <v>2024</v>
      </c>
      <c r="O4" s="1738" t="s">
        <v>2023</v>
      </c>
      <c r="P4" s="1738"/>
      <c r="Q4" s="1739"/>
    </row>
    <row r="5" spans="1:17" ht="39.950000000000003" customHeight="1">
      <c r="A5" s="1443"/>
      <c r="B5" s="1444"/>
      <c r="C5" s="1444"/>
      <c r="D5" s="1444"/>
      <c r="E5" s="1735"/>
      <c r="F5" s="1737"/>
      <c r="G5" s="1733"/>
      <c r="H5" s="1733"/>
      <c r="I5" s="1735"/>
      <c r="J5" s="1733"/>
      <c r="K5" s="1733"/>
      <c r="L5" s="1733"/>
      <c r="M5" s="1733"/>
      <c r="N5" s="1733"/>
      <c r="O5" s="1040" t="s">
        <v>2022</v>
      </c>
      <c r="P5" s="1040" t="s">
        <v>2021</v>
      </c>
      <c r="Q5" s="546" t="s">
        <v>2020</v>
      </c>
    </row>
    <row r="6" spans="1:17" ht="5.0999999999999996" customHeight="1">
      <c r="A6" s="898"/>
      <c r="B6" s="898"/>
      <c r="C6" s="898"/>
      <c r="D6" s="81"/>
      <c r="G6" s="346"/>
      <c r="H6" s="346"/>
      <c r="I6" s="554"/>
      <c r="J6" s="346"/>
      <c r="K6" s="554"/>
      <c r="L6" s="554"/>
      <c r="M6" s="554"/>
      <c r="N6" s="346"/>
      <c r="O6" s="346"/>
      <c r="P6" s="346"/>
      <c r="Q6" s="346"/>
    </row>
    <row r="7" spans="1:17" ht="20.100000000000001" customHeight="1">
      <c r="A7" s="1423" t="s">
        <v>11</v>
      </c>
      <c r="B7" s="1423"/>
      <c r="C7" s="1427"/>
      <c r="D7" s="542">
        <v>72679</v>
      </c>
      <c r="E7" s="541">
        <v>8300</v>
      </c>
      <c r="F7" s="1039"/>
      <c r="G7" s="541">
        <v>3896</v>
      </c>
      <c r="H7" s="534">
        <v>9417</v>
      </c>
      <c r="I7" s="534">
        <v>13804</v>
      </c>
      <c r="J7" s="534">
        <v>10408</v>
      </c>
      <c r="K7" s="534">
        <v>12262</v>
      </c>
      <c r="L7" s="534">
        <v>1210</v>
      </c>
      <c r="M7" s="541">
        <v>4076</v>
      </c>
      <c r="N7" s="541">
        <v>509</v>
      </c>
      <c r="O7" s="534">
        <v>13951</v>
      </c>
      <c r="P7" s="534">
        <v>1254</v>
      </c>
      <c r="Q7" s="534">
        <v>1892</v>
      </c>
    </row>
    <row r="8" spans="1:17" ht="20.100000000000001" customHeight="1">
      <c r="A8" s="1428" t="s">
        <v>12</v>
      </c>
      <c r="B8" s="1423"/>
      <c r="C8" s="1427"/>
      <c r="D8" s="542">
        <v>31296</v>
      </c>
      <c r="E8" s="541">
        <v>3362</v>
      </c>
      <c r="F8" s="541">
        <v>231</v>
      </c>
      <c r="G8" s="541">
        <v>1601</v>
      </c>
      <c r="H8" s="534">
        <v>2895</v>
      </c>
      <c r="I8" s="534">
        <v>6703</v>
      </c>
      <c r="J8" s="534">
        <v>3377</v>
      </c>
      <c r="K8" s="534">
        <v>4172</v>
      </c>
      <c r="L8" s="534">
        <v>1143</v>
      </c>
      <c r="M8" s="541">
        <v>1010</v>
      </c>
      <c r="N8" s="541">
        <v>386</v>
      </c>
      <c r="O8" s="534">
        <v>4030</v>
      </c>
      <c r="P8" s="534">
        <v>1501</v>
      </c>
      <c r="Q8" s="534">
        <v>885</v>
      </c>
    </row>
    <row r="9" spans="1:17" s="176" customFormat="1" ht="20.100000000000001" customHeight="1">
      <c r="A9" s="1428" t="s">
        <v>13</v>
      </c>
      <c r="B9" s="1423"/>
      <c r="C9" s="1427"/>
      <c r="D9" s="542">
        <v>30839</v>
      </c>
      <c r="E9" s="541">
        <v>4999</v>
      </c>
      <c r="F9" s="541">
        <v>292</v>
      </c>
      <c r="G9" s="541">
        <v>1586</v>
      </c>
      <c r="H9" s="534">
        <v>3183</v>
      </c>
      <c r="I9" s="534">
        <v>6097</v>
      </c>
      <c r="J9" s="534">
        <v>3032</v>
      </c>
      <c r="K9" s="534">
        <v>3624</v>
      </c>
      <c r="L9" s="534">
        <v>1381</v>
      </c>
      <c r="M9" s="1674"/>
      <c r="N9" s="541">
        <v>322</v>
      </c>
      <c r="O9" s="534">
        <v>3941</v>
      </c>
      <c r="P9" s="534">
        <v>1722</v>
      </c>
      <c r="Q9" s="534">
        <v>660</v>
      </c>
    </row>
    <row r="10" spans="1:17" s="176" customFormat="1" ht="20.100000000000001" customHeight="1">
      <c r="A10" s="1551" t="s">
        <v>14</v>
      </c>
      <c r="B10" s="1551"/>
      <c r="C10" s="1552"/>
      <c r="D10" s="1020">
        <v>37003</v>
      </c>
      <c r="E10" s="1020">
        <v>7081</v>
      </c>
      <c r="F10" s="1020">
        <v>266</v>
      </c>
      <c r="G10" s="1020">
        <v>1131</v>
      </c>
      <c r="H10" s="1020">
        <v>4656</v>
      </c>
      <c r="I10" s="1020">
        <v>9006</v>
      </c>
      <c r="J10" s="1020">
        <v>4053</v>
      </c>
      <c r="K10" s="1020">
        <v>4200</v>
      </c>
      <c r="L10" s="1020">
        <v>1540</v>
      </c>
      <c r="M10" s="1674"/>
      <c r="N10" s="1020">
        <v>406</v>
      </c>
      <c r="O10" s="1020">
        <v>2532</v>
      </c>
      <c r="P10" s="1020">
        <v>1394</v>
      </c>
      <c r="Q10" s="1020">
        <v>738</v>
      </c>
    </row>
    <row r="11" spans="1:17" s="46" customFormat="1" ht="20.100000000000001" customHeight="1">
      <c r="A11" s="1659" t="s">
        <v>2019</v>
      </c>
      <c r="B11" s="1659"/>
      <c r="C11" s="1554"/>
      <c r="D11" s="543">
        <v>31542</v>
      </c>
      <c r="E11" s="543">
        <v>1213</v>
      </c>
      <c r="F11" s="543">
        <v>102</v>
      </c>
      <c r="G11" s="543">
        <v>1166</v>
      </c>
      <c r="H11" s="543">
        <v>4375</v>
      </c>
      <c r="I11" s="543">
        <v>9550</v>
      </c>
      <c r="J11" s="543">
        <v>4917</v>
      </c>
      <c r="K11" s="543">
        <v>3888</v>
      </c>
      <c r="L11" s="543">
        <v>1457</v>
      </c>
      <c r="M11" s="1674"/>
      <c r="N11" s="543">
        <v>374</v>
      </c>
      <c r="O11" s="543">
        <v>2245</v>
      </c>
      <c r="P11" s="543">
        <v>1499</v>
      </c>
      <c r="Q11" s="543">
        <v>756</v>
      </c>
    </row>
    <row r="12" spans="1:17" ht="20.100000000000001" customHeight="1">
      <c r="B12" s="866"/>
      <c r="C12" s="866"/>
      <c r="D12" s="1038"/>
      <c r="G12" s="1037"/>
      <c r="H12" s="1037"/>
      <c r="I12" s="1037"/>
      <c r="J12" s="1037"/>
      <c r="K12" s="1037"/>
      <c r="L12" s="1037"/>
      <c r="M12" s="1037"/>
      <c r="N12" s="1037"/>
      <c r="O12" s="1037"/>
      <c r="P12" s="1037"/>
      <c r="Q12" s="1037"/>
    </row>
    <row r="13" spans="1:17" s="176" customFormat="1" ht="20.100000000000001" customHeight="1">
      <c r="A13" s="1658" t="s">
        <v>16</v>
      </c>
      <c r="B13" s="1658"/>
      <c r="C13" s="1102" t="s">
        <v>1294</v>
      </c>
      <c r="D13" s="1101">
        <v>2485</v>
      </c>
      <c r="E13" s="966">
        <v>346</v>
      </c>
      <c r="F13" s="966">
        <v>32</v>
      </c>
      <c r="G13" s="1101">
        <v>81</v>
      </c>
      <c r="H13" s="1101">
        <v>320</v>
      </c>
      <c r="I13" s="1101">
        <v>633</v>
      </c>
      <c r="J13" s="1101">
        <v>286</v>
      </c>
      <c r="K13" s="1101">
        <v>246</v>
      </c>
      <c r="L13" s="1101">
        <v>108</v>
      </c>
      <c r="M13" s="1730"/>
      <c r="N13" s="1101">
        <v>41</v>
      </c>
      <c r="O13" s="1101">
        <v>215</v>
      </c>
      <c r="P13" s="1101">
        <v>103</v>
      </c>
      <c r="Q13" s="1101">
        <v>74</v>
      </c>
    </row>
    <row r="14" spans="1:17" s="176" customFormat="1" ht="20.100000000000001" customHeight="1">
      <c r="C14" s="1103" t="s">
        <v>15</v>
      </c>
      <c r="D14" s="1101">
        <v>2852</v>
      </c>
      <c r="E14" s="966">
        <v>379</v>
      </c>
      <c r="F14" s="966">
        <v>33</v>
      </c>
      <c r="G14" s="1101">
        <v>76</v>
      </c>
      <c r="H14" s="1101">
        <v>373</v>
      </c>
      <c r="I14" s="1101">
        <v>764</v>
      </c>
      <c r="J14" s="1101">
        <v>372</v>
      </c>
      <c r="K14" s="1101">
        <v>323</v>
      </c>
      <c r="L14" s="1101">
        <v>127</v>
      </c>
      <c r="M14" s="1730"/>
      <c r="N14" s="1101">
        <v>35</v>
      </c>
      <c r="O14" s="1101">
        <v>186</v>
      </c>
      <c r="P14" s="1101">
        <v>117</v>
      </c>
      <c r="Q14" s="1101">
        <v>67</v>
      </c>
    </row>
    <row r="15" spans="1:17" s="176" customFormat="1" ht="20.100000000000001" customHeight="1">
      <c r="C15" s="1102" t="s">
        <v>18</v>
      </c>
      <c r="D15" s="1101">
        <v>3023</v>
      </c>
      <c r="E15" s="966">
        <v>488</v>
      </c>
      <c r="F15" s="966">
        <v>37</v>
      </c>
      <c r="G15" s="1101">
        <v>96</v>
      </c>
      <c r="H15" s="1101">
        <v>490</v>
      </c>
      <c r="I15" s="1101">
        <v>690</v>
      </c>
      <c r="J15" s="1101">
        <v>358</v>
      </c>
      <c r="K15" s="1101">
        <v>344</v>
      </c>
      <c r="L15" s="1101">
        <v>129</v>
      </c>
      <c r="M15" s="1730"/>
      <c r="N15" s="1101">
        <v>31</v>
      </c>
      <c r="O15" s="1101">
        <v>188</v>
      </c>
      <c r="P15" s="1101">
        <v>99</v>
      </c>
      <c r="Q15" s="1101">
        <v>73</v>
      </c>
    </row>
    <row r="16" spans="1:17" s="176" customFormat="1" ht="20.100000000000001" customHeight="1">
      <c r="C16" s="1102" t="s">
        <v>19</v>
      </c>
      <c r="D16" s="1101">
        <v>2687</v>
      </c>
      <c r="E16" s="1729"/>
      <c r="F16" s="1729"/>
      <c r="G16" s="1101">
        <v>117</v>
      </c>
      <c r="H16" s="1101">
        <v>432</v>
      </c>
      <c r="I16" s="1101">
        <v>894</v>
      </c>
      <c r="J16" s="1101">
        <v>377</v>
      </c>
      <c r="K16" s="1101">
        <v>364</v>
      </c>
      <c r="L16" s="1101">
        <v>125</v>
      </c>
      <c r="M16" s="1730"/>
      <c r="N16" s="1101">
        <v>46</v>
      </c>
      <c r="O16" s="1101">
        <v>159</v>
      </c>
      <c r="P16" s="1101">
        <v>107</v>
      </c>
      <c r="Q16" s="1101">
        <v>66</v>
      </c>
    </row>
    <row r="17" spans="1:18" s="176" customFormat="1" ht="20.100000000000001" customHeight="1">
      <c r="C17" s="1102" t="s">
        <v>20</v>
      </c>
      <c r="D17" s="1101">
        <v>2921</v>
      </c>
      <c r="E17" s="1729"/>
      <c r="F17" s="1729"/>
      <c r="G17" s="1101">
        <v>141</v>
      </c>
      <c r="H17" s="1101">
        <v>368</v>
      </c>
      <c r="I17" s="1101">
        <v>961</v>
      </c>
      <c r="J17" s="1101">
        <v>574</v>
      </c>
      <c r="K17" s="1101">
        <v>412</v>
      </c>
      <c r="L17" s="1101">
        <v>124</v>
      </c>
      <c r="M17" s="1730"/>
      <c r="N17" s="1101">
        <v>24</v>
      </c>
      <c r="O17" s="1101">
        <v>138</v>
      </c>
      <c r="P17" s="1101">
        <v>111</v>
      </c>
      <c r="Q17" s="1101">
        <v>68</v>
      </c>
    </row>
    <row r="18" spans="1:18" s="176" customFormat="1" ht="20.100000000000001" customHeight="1">
      <c r="C18" s="1102" t="s">
        <v>21</v>
      </c>
      <c r="D18" s="1101">
        <v>2732</v>
      </c>
      <c r="E18" s="1729"/>
      <c r="F18" s="1729"/>
      <c r="G18" s="1101">
        <v>107</v>
      </c>
      <c r="H18" s="1101">
        <v>437</v>
      </c>
      <c r="I18" s="1101">
        <v>905</v>
      </c>
      <c r="J18" s="1101">
        <v>393</v>
      </c>
      <c r="K18" s="1101">
        <v>346</v>
      </c>
      <c r="L18" s="1101">
        <v>103</v>
      </c>
      <c r="M18" s="1730"/>
      <c r="N18" s="1101">
        <v>22</v>
      </c>
      <c r="O18" s="1101">
        <v>188</v>
      </c>
      <c r="P18" s="1101">
        <v>171</v>
      </c>
      <c r="Q18" s="1101">
        <v>60</v>
      </c>
    </row>
    <row r="19" spans="1:18" s="176" customFormat="1" ht="20.100000000000001" customHeight="1">
      <c r="C19" s="1102">
        <v>10</v>
      </c>
      <c r="D19" s="1101">
        <v>2365</v>
      </c>
      <c r="E19" s="1729"/>
      <c r="F19" s="1729"/>
      <c r="G19" s="1101">
        <v>125</v>
      </c>
      <c r="H19" s="1101">
        <v>331</v>
      </c>
      <c r="I19" s="1101">
        <v>738</v>
      </c>
      <c r="J19" s="1101">
        <v>273</v>
      </c>
      <c r="K19" s="1101">
        <v>277</v>
      </c>
      <c r="L19" s="1101">
        <v>158</v>
      </c>
      <c r="M19" s="1730"/>
      <c r="N19" s="1101">
        <v>38</v>
      </c>
      <c r="O19" s="1101">
        <v>224</v>
      </c>
      <c r="P19" s="1101">
        <v>134</v>
      </c>
      <c r="Q19" s="1101">
        <v>67</v>
      </c>
    </row>
    <row r="20" spans="1:18" s="176" customFormat="1" ht="20.100000000000001" customHeight="1">
      <c r="C20" s="1102">
        <v>11</v>
      </c>
      <c r="D20" s="1101">
        <v>2828</v>
      </c>
      <c r="E20" s="1729"/>
      <c r="F20" s="1729"/>
      <c r="G20" s="1101">
        <v>106</v>
      </c>
      <c r="H20" s="1101">
        <v>360</v>
      </c>
      <c r="I20" s="1101">
        <v>935</v>
      </c>
      <c r="J20" s="1101">
        <v>493</v>
      </c>
      <c r="K20" s="1101">
        <v>435</v>
      </c>
      <c r="L20" s="1101">
        <v>87</v>
      </c>
      <c r="M20" s="1730"/>
      <c r="N20" s="1101">
        <v>20</v>
      </c>
      <c r="O20" s="1101">
        <v>202</v>
      </c>
      <c r="P20" s="1101">
        <v>128</v>
      </c>
      <c r="Q20" s="1101">
        <v>62</v>
      </c>
    </row>
    <row r="21" spans="1:18" s="176" customFormat="1" ht="20.100000000000001" customHeight="1">
      <c r="C21" s="1102">
        <v>12</v>
      </c>
      <c r="D21" s="1101">
        <v>2468</v>
      </c>
      <c r="E21" s="1729"/>
      <c r="F21" s="1729"/>
      <c r="G21" s="1101">
        <v>108</v>
      </c>
      <c r="H21" s="1101">
        <v>377</v>
      </c>
      <c r="I21" s="1101">
        <v>671</v>
      </c>
      <c r="J21" s="1101">
        <v>553</v>
      </c>
      <c r="K21" s="1101">
        <v>305</v>
      </c>
      <c r="L21" s="1101">
        <v>121</v>
      </c>
      <c r="M21" s="1730"/>
      <c r="N21" s="1101">
        <v>29</v>
      </c>
      <c r="O21" s="1101">
        <v>146</v>
      </c>
      <c r="P21" s="1101">
        <v>104</v>
      </c>
      <c r="Q21" s="1101">
        <v>54</v>
      </c>
    </row>
    <row r="22" spans="1:18" s="176" customFormat="1" ht="20.100000000000001" customHeight="1">
      <c r="A22" s="1658" t="s">
        <v>22</v>
      </c>
      <c r="B22" s="1658"/>
      <c r="C22" s="1102" t="s">
        <v>1293</v>
      </c>
      <c r="D22" s="1101">
        <v>2357</v>
      </c>
      <c r="E22" s="1729"/>
      <c r="F22" s="1729"/>
      <c r="G22" s="1101">
        <v>68</v>
      </c>
      <c r="H22" s="1101">
        <v>263</v>
      </c>
      <c r="I22" s="1101">
        <v>712</v>
      </c>
      <c r="J22" s="1101">
        <v>499</v>
      </c>
      <c r="K22" s="1101">
        <v>319</v>
      </c>
      <c r="L22" s="1101">
        <v>121</v>
      </c>
      <c r="M22" s="1730"/>
      <c r="N22" s="1101">
        <v>23</v>
      </c>
      <c r="O22" s="1101">
        <v>158</v>
      </c>
      <c r="P22" s="1101">
        <v>134</v>
      </c>
      <c r="Q22" s="1101">
        <v>60</v>
      </c>
    </row>
    <row r="23" spans="1:18" s="176" customFormat="1" ht="20.100000000000001" customHeight="1">
      <c r="C23" s="1102" t="s">
        <v>12</v>
      </c>
      <c r="D23" s="1101">
        <v>2754</v>
      </c>
      <c r="E23" s="1729"/>
      <c r="F23" s="1729"/>
      <c r="G23" s="1101">
        <v>69</v>
      </c>
      <c r="H23" s="1101">
        <v>321</v>
      </c>
      <c r="I23" s="1101">
        <v>956</v>
      </c>
      <c r="J23" s="1101">
        <v>452</v>
      </c>
      <c r="K23" s="1101">
        <v>370</v>
      </c>
      <c r="L23" s="1101">
        <v>132</v>
      </c>
      <c r="M23" s="1730"/>
      <c r="N23" s="1101">
        <v>33</v>
      </c>
      <c r="O23" s="1101">
        <v>229</v>
      </c>
      <c r="P23" s="1101">
        <v>139</v>
      </c>
      <c r="Q23" s="1101">
        <v>53</v>
      </c>
    </row>
    <row r="24" spans="1:18" s="176" customFormat="1" ht="20.100000000000001" customHeight="1">
      <c r="C24" s="1102" t="s">
        <v>13</v>
      </c>
      <c r="D24" s="1101">
        <v>2070</v>
      </c>
      <c r="E24" s="1729"/>
      <c r="F24" s="1729"/>
      <c r="G24" s="1101">
        <v>72</v>
      </c>
      <c r="H24" s="1101">
        <v>303</v>
      </c>
      <c r="I24" s="1101">
        <v>691</v>
      </c>
      <c r="J24" s="1101">
        <v>287</v>
      </c>
      <c r="K24" s="1101">
        <v>147</v>
      </c>
      <c r="L24" s="1101">
        <v>122</v>
      </c>
      <c r="M24" s="1730"/>
      <c r="N24" s="1101">
        <v>32</v>
      </c>
      <c r="O24" s="1101">
        <v>212</v>
      </c>
      <c r="P24" s="1101">
        <v>152</v>
      </c>
      <c r="Q24" s="1101">
        <v>52</v>
      </c>
    </row>
    <row r="25" spans="1:18" s="176" customFormat="1" ht="5.0999999999999996" customHeight="1" thickBot="1">
      <c r="C25" s="1104"/>
      <c r="D25" s="1101"/>
      <c r="E25" s="1105"/>
      <c r="F25" s="1105"/>
      <c r="G25" s="1101"/>
      <c r="H25" s="1101"/>
      <c r="I25" s="1101"/>
      <c r="J25" s="1101"/>
      <c r="K25" s="1101"/>
      <c r="L25" s="1101"/>
      <c r="M25" s="1101"/>
      <c r="N25" s="1101"/>
      <c r="O25" s="1101"/>
      <c r="P25" s="1101"/>
      <c r="Q25" s="1101"/>
    </row>
    <row r="26" spans="1:18" ht="9.9499999999999993" customHeight="1">
      <c r="A26" s="803"/>
      <c r="B26" s="803"/>
      <c r="C26" s="803"/>
      <c r="D26" s="1033"/>
      <c r="E26" s="336"/>
      <c r="G26" s="1033"/>
      <c r="H26" s="1033"/>
      <c r="I26" s="1036"/>
      <c r="J26" s="1033"/>
      <c r="K26" s="1033"/>
      <c r="L26" s="1035"/>
      <c r="M26" s="1034"/>
      <c r="N26" s="1034"/>
      <c r="O26" s="1033"/>
      <c r="P26" s="1033"/>
      <c r="Q26" s="1033"/>
    </row>
    <row r="27" spans="1:18" ht="20.100000000000001" customHeight="1">
      <c r="A27" s="95" t="s">
        <v>2018</v>
      </c>
      <c r="B27" s="95"/>
      <c r="C27" s="95"/>
      <c r="D27" s="95"/>
      <c r="G27" s="95"/>
      <c r="H27" s="95"/>
      <c r="I27" s="1032"/>
      <c r="J27" s="95"/>
      <c r="K27" s="95"/>
      <c r="L27" s="95"/>
      <c r="M27" s="95"/>
      <c r="N27" s="95"/>
      <c r="O27" s="95"/>
      <c r="P27" s="95"/>
      <c r="Q27" s="95"/>
    </row>
    <row r="28" spans="1:18" ht="20.100000000000001" customHeight="1">
      <c r="A28" s="875" t="s">
        <v>2017</v>
      </c>
      <c r="B28" s="95"/>
      <c r="C28" s="95"/>
      <c r="D28" s="95"/>
      <c r="G28" s="95"/>
      <c r="H28" s="95"/>
      <c r="I28" s="1032"/>
      <c r="J28" s="95"/>
      <c r="K28" s="95"/>
      <c r="L28" s="95"/>
      <c r="M28" s="95"/>
      <c r="N28" s="95"/>
      <c r="O28" s="95"/>
      <c r="P28" s="95"/>
      <c r="Q28" s="95"/>
    </row>
    <row r="29" spans="1:18" ht="20.100000000000001" customHeight="1">
      <c r="A29" s="875" t="s">
        <v>2016</v>
      </c>
      <c r="B29" s="95"/>
      <c r="C29" s="95"/>
      <c r="D29" s="95"/>
      <c r="G29" s="95"/>
      <c r="H29" s="95"/>
      <c r="I29" s="1032"/>
      <c r="J29" s="95"/>
      <c r="K29" s="95"/>
      <c r="L29" s="95"/>
      <c r="M29" s="95"/>
      <c r="N29" s="95"/>
      <c r="O29" s="95"/>
      <c r="P29" s="95"/>
      <c r="Q29" s="95"/>
    </row>
    <row r="30" spans="1:18" ht="20.100000000000001" customHeight="1">
      <c r="A30" s="875" t="s">
        <v>2015</v>
      </c>
      <c r="B30" s="95"/>
      <c r="C30" s="95"/>
      <c r="D30" s="95"/>
      <c r="G30" s="95"/>
      <c r="H30" s="95"/>
      <c r="I30" s="1032"/>
      <c r="J30" s="95"/>
      <c r="K30" s="95"/>
      <c r="L30" s="95"/>
      <c r="M30" s="95"/>
      <c r="N30" s="95"/>
      <c r="O30" s="95"/>
      <c r="P30" s="95"/>
      <c r="Q30" s="95"/>
    </row>
    <row r="31" spans="1:18" ht="20.100000000000001" customHeight="1">
      <c r="A31" s="875" t="s">
        <v>2014</v>
      </c>
      <c r="B31" s="95"/>
      <c r="C31" s="95"/>
      <c r="D31" s="95"/>
      <c r="G31" s="95"/>
      <c r="H31" s="95"/>
      <c r="I31" s="1032"/>
      <c r="J31" s="95"/>
      <c r="K31" s="95"/>
      <c r="L31" s="95"/>
      <c r="M31" s="95"/>
      <c r="N31" s="95"/>
      <c r="O31" s="95"/>
      <c r="P31" s="95"/>
      <c r="Q31" s="95"/>
    </row>
    <row r="32" spans="1:18" s="19" customFormat="1" ht="20.100000000000001" customHeight="1">
      <c r="A32" s="19" t="s">
        <v>2013</v>
      </c>
      <c r="B32" s="898"/>
      <c r="C32" s="898"/>
      <c r="D32" s="11"/>
      <c r="E32" s="11"/>
      <c r="F32" s="11"/>
      <c r="G32" s="11"/>
      <c r="H32" s="11"/>
      <c r="I32" s="11"/>
      <c r="J32" s="11"/>
      <c r="K32" s="21"/>
      <c r="L32" s="11"/>
      <c r="M32" s="11"/>
      <c r="N32" s="11"/>
      <c r="O32" s="11"/>
      <c r="P32" s="11"/>
      <c r="Q32" s="11"/>
      <c r="R32" s="11"/>
    </row>
    <row r="33" spans="1:18" s="19" customFormat="1" ht="20.100000000000001" customHeight="1">
      <c r="A33" s="19" t="s">
        <v>2012</v>
      </c>
      <c r="B33" s="898"/>
      <c r="C33" s="898"/>
      <c r="D33" s="11"/>
      <c r="E33" s="11"/>
      <c r="F33" s="11"/>
      <c r="G33" s="11"/>
      <c r="H33" s="11"/>
      <c r="I33" s="11"/>
      <c r="J33" s="11"/>
      <c r="K33" s="21"/>
      <c r="L33" s="11"/>
      <c r="M33" s="11"/>
      <c r="N33" s="11"/>
      <c r="O33" s="11"/>
      <c r="P33" s="11"/>
      <c r="Q33" s="11"/>
      <c r="R33" s="11"/>
    </row>
    <row r="34" spans="1:18" ht="20.100000000000001" customHeight="1">
      <c r="A34" s="95" t="s">
        <v>2011</v>
      </c>
      <c r="B34" s="95"/>
      <c r="C34" s="95"/>
      <c r="D34" s="95"/>
      <c r="G34" s="95"/>
      <c r="H34" s="95"/>
      <c r="I34" s="1032"/>
      <c r="J34" s="95"/>
      <c r="K34" s="95"/>
      <c r="L34" s="95"/>
      <c r="M34" s="95"/>
      <c r="N34" s="95"/>
      <c r="O34" s="95"/>
      <c r="P34" s="95"/>
      <c r="Q34" s="95"/>
    </row>
    <row r="35" spans="1:18" ht="19.5" customHeight="1"/>
    <row r="36" spans="1:18">
      <c r="D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</row>
    <row r="39" spans="1:18" ht="12.75" customHeight="1"/>
  </sheetData>
  <mergeCells count="29">
    <mergeCell ref="F4:F5"/>
    <mergeCell ref="G4:G5"/>
    <mergeCell ref="N4:N5"/>
    <mergeCell ref="O4:Q4"/>
    <mergeCell ref="H4:H5"/>
    <mergeCell ref="I4:I5"/>
    <mergeCell ref="J4:J5"/>
    <mergeCell ref="K4:K5"/>
    <mergeCell ref="M9:M11"/>
    <mergeCell ref="A10:C10"/>
    <mergeCell ref="A11:C11"/>
    <mergeCell ref="A1:Q1"/>
    <mergeCell ref="A3:C5"/>
    <mergeCell ref="D3:D5"/>
    <mergeCell ref="E3:F3"/>
    <mergeCell ref="G3:I3"/>
    <mergeCell ref="J3:N3"/>
    <mergeCell ref="O3:Q3"/>
    <mergeCell ref="L4:L5"/>
    <mergeCell ref="M4:M5"/>
    <mergeCell ref="A7:C7"/>
    <mergeCell ref="A8:C8"/>
    <mergeCell ref="A9:C9"/>
    <mergeCell ref="E4:E5"/>
    <mergeCell ref="E16:E24"/>
    <mergeCell ref="F16:F24"/>
    <mergeCell ref="A13:B13"/>
    <mergeCell ref="M13:M24"/>
    <mergeCell ref="A22:B22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5" workbookViewId="0">
      <selection activeCell="D12" sqref="D12"/>
    </sheetView>
  </sheetViews>
  <sheetFormatPr defaultColWidth="9" defaultRowHeight="13.5"/>
  <cols>
    <col min="1" max="3" width="4.625" style="1042" customWidth="1"/>
    <col min="4" max="6" width="23.5" style="1042" customWidth="1"/>
    <col min="7" max="7" width="14.75" style="1042" customWidth="1"/>
    <col min="8" max="8" width="13.875" style="1042" customWidth="1"/>
    <col min="9" max="9" width="15" style="1042" customWidth="1"/>
    <col min="10" max="10" width="17.75" style="1042" customWidth="1"/>
    <col min="11" max="16384" width="9" style="1042"/>
  </cols>
  <sheetData>
    <row r="1" spans="1:10" ht="27" customHeight="1">
      <c r="A1" s="1742" t="s">
        <v>2046</v>
      </c>
      <c r="B1" s="1742"/>
      <c r="C1" s="1742"/>
      <c r="D1" s="1742"/>
      <c r="E1" s="1742"/>
      <c r="F1" s="1742"/>
      <c r="G1" s="1073"/>
      <c r="H1" s="1073"/>
      <c r="I1" s="1073"/>
      <c r="J1" s="1073"/>
    </row>
    <row r="2" spans="1:10" ht="20.100000000000001" customHeight="1" thickBot="1">
      <c r="A2" s="1074" t="s">
        <v>1296</v>
      </c>
      <c r="D2" s="1072"/>
      <c r="E2" s="1075"/>
      <c r="F2" s="1071"/>
      <c r="G2" s="1070"/>
      <c r="H2" s="1043"/>
      <c r="I2" s="1043"/>
      <c r="J2" s="1043"/>
    </row>
    <row r="3" spans="1:10" ht="37.35" customHeight="1">
      <c r="A3" s="1743" t="s">
        <v>2</v>
      </c>
      <c r="B3" s="1743"/>
      <c r="C3" s="1744"/>
      <c r="D3" s="1069" t="s">
        <v>2045</v>
      </c>
      <c r="E3" s="1068" t="s">
        <v>2044</v>
      </c>
      <c r="F3" s="1068" t="s">
        <v>2043</v>
      </c>
    </row>
    <row r="4" spans="1:10" ht="7.5" customHeight="1">
      <c r="A4" s="1065"/>
      <c r="B4" s="1065"/>
      <c r="C4" s="1065"/>
      <c r="D4" s="1067"/>
      <c r="E4" s="1066"/>
      <c r="F4" s="1061"/>
      <c r="G4" s="1061"/>
    </row>
    <row r="5" spans="1:10" ht="24" customHeight="1">
      <c r="A5" s="1740" t="s">
        <v>2042</v>
      </c>
      <c r="B5" s="1740"/>
      <c r="C5" s="1741"/>
      <c r="D5" s="1062">
        <v>272098</v>
      </c>
      <c r="E5" s="1063">
        <v>4658</v>
      </c>
      <c r="F5" s="1062">
        <v>343</v>
      </c>
      <c r="G5" s="1061"/>
    </row>
    <row r="6" spans="1:10" ht="6" customHeight="1">
      <c r="A6" s="1065"/>
      <c r="B6" s="1065"/>
      <c r="C6" s="1064"/>
      <c r="D6" s="1062"/>
      <c r="E6" s="1063"/>
      <c r="F6" s="1062"/>
      <c r="G6" s="1061"/>
    </row>
    <row r="7" spans="1:10" ht="20.100000000000001" customHeight="1">
      <c r="A7" s="1051" t="s">
        <v>16</v>
      </c>
      <c r="B7" s="1051"/>
      <c r="C7" s="1059" t="s">
        <v>2041</v>
      </c>
      <c r="D7" s="1057">
        <v>21189</v>
      </c>
      <c r="E7" s="1058">
        <v>154</v>
      </c>
      <c r="F7" s="1057">
        <v>35</v>
      </c>
      <c r="G7" s="1053"/>
    </row>
    <row r="8" spans="1:10" s="1076" customFormat="1" ht="20.100000000000001" customHeight="1">
      <c r="A8" s="1051"/>
      <c r="B8" s="1051"/>
      <c r="C8" s="1059" t="s">
        <v>20</v>
      </c>
      <c r="D8" s="1057">
        <v>45174</v>
      </c>
      <c r="E8" s="1058">
        <v>317</v>
      </c>
      <c r="F8" s="1057">
        <v>27</v>
      </c>
      <c r="G8" s="1053"/>
    </row>
    <row r="9" spans="1:10" ht="20.100000000000001" customHeight="1">
      <c r="A9" s="1051"/>
      <c r="B9" s="1051"/>
      <c r="C9" s="1059" t="s">
        <v>21</v>
      </c>
      <c r="D9" s="1057">
        <v>33437</v>
      </c>
      <c r="E9" s="1058">
        <v>287</v>
      </c>
      <c r="F9" s="1057">
        <v>44</v>
      </c>
      <c r="G9" s="1053"/>
    </row>
    <row r="10" spans="1:10" s="1051" customFormat="1" ht="20.100000000000001" customHeight="1">
      <c r="C10" s="1060">
        <v>10</v>
      </c>
      <c r="D10" s="1057">
        <v>29712</v>
      </c>
      <c r="E10" s="1058">
        <v>368</v>
      </c>
      <c r="F10" s="1057">
        <v>46</v>
      </c>
      <c r="G10" s="1053"/>
    </row>
    <row r="11" spans="1:10" s="1051" customFormat="1" ht="20.100000000000001" customHeight="1">
      <c r="C11" s="1060">
        <v>11</v>
      </c>
      <c r="D11" s="1057">
        <v>31076</v>
      </c>
      <c r="E11" s="1058">
        <v>823</v>
      </c>
      <c r="F11" s="1057">
        <v>42</v>
      </c>
      <c r="G11" s="1053"/>
    </row>
    <row r="12" spans="1:10" s="1051" customFormat="1" ht="20.100000000000001" customHeight="1">
      <c r="C12" s="1060">
        <v>12</v>
      </c>
      <c r="D12" s="1057">
        <v>26850</v>
      </c>
      <c r="E12" s="1058">
        <v>718</v>
      </c>
      <c r="F12" s="1057">
        <v>45</v>
      </c>
      <c r="G12" s="1053"/>
    </row>
    <row r="13" spans="1:10" s="1051" customFormat="1" ht="20.100000000000001" customHeight="1">
      <c r="A13" s="1051" t="s">
        <v>22</v>
      </c>
      <c r="C13" s="1059" t="s">
        <v>1293</v>
      </c>
      <c r="D13" s="1057">
        <v>25376</v>
      </c>
      <c r="E13" s="1058">
        <v>427</v>
      </c>
      <c r="F13" s="1057">
        <v>25</v>
      </c>
      <c r="G13" s="1053"/>
    </row>
    <row r="14" spans="1:10" s="1051" customFormat="1" ht="20.100000000000001" customHeight="1">
      <c r="C14" s="1059" t="s">
        <v>12</v>
      </c>
      <c r="D14" s="1057">
        <v>32227</v>
      </c>
      <c r="E14" s="1058">
        <v>919</v>
      </c>
      <c r="F14" s="1057">
        <v>40</v>
      </c>
      <c r="G14" s="1053"/>
    </row>
    <row r="15" spans="1:10" s="1051" customFormat="1" ht="20.100000000000001" customHeight="1">
      <c r="C15" s="1059" t="s">
        <v>13</v>
      </c>
      <c r="D15" s="1057">
        <v>27057</v>
      </c>
      <c r="E15" s="1058">
        <v>645</v>
      </c>
      <c r="F15" s="1057">
        <v>39</v>
      </c>
      <c r="G15" s="1053"/>
    </row>
    <row r="16" spans="1:10" s="1051" customFormat="1" ht="5.0999999999999996" customHeight="1" thickBot="1">
      <c r="C16" s="1056"/>
      <c r="D16" s="1054"/>
      <c r="E16" s="1055"/>
      <c r="F16" s="1054"/>
      <c r="G16" s="1053"/>
      <c r="H16" s="1052"/>
      <c r="I16" s="1052"/>
      <c r="J16" s="1052"/>
    </row>
    <row r="17" spans="1:10" ht="9.9499999999999993" customHeight="1">
      <c r="A17" s="1050"/>
      <c r="B17" s="1050"/>
      <c r="C17" s="1050"/>
      <c r="D17" s="1048"/>
      <c r="E17" s="1049"/>
      <c r="F17" s="1048"/>
      <c r="G17" s="1047"/>
      <c r="H17" s="1043"/>
      <c r="I17" s="1043"/>
      <c r="J17" s="1043"/>
    </row>
    <row r="18" spans="1:10" ht="20.100000000000001" customHeight="1">
      <c r="A18" s="1042" t="s">
        <v>2040</v>
      </c>
      <c r="F18" s="1045"/>
      <c r="G18" s="1045"/>
    </row>
    <row r="19" spans="1:10" ht="20.100000000000001" customHeight="1">
      <c r="A19" s="1042" t="s">
        <v>2047</v>
      </c>
      <c r="F19" s="1045"/>
      <c r="G19" s="1045"/>
    </row>
    <row r="20" spans="1:10" ht="20.100000000000001" customHeight="1">
      <c r="A20" s="1042" t="s">
        <v>2048</v>
      </c>
      <c r="F20" s="1045"/>
      <c r="G20" s="1045"/>
    </row>
    <row r="21" spans="1:10" ht="20.100000000000001" customHeight="1">
      <c r="A21" s="1042" t="s">
        <v>2049</v>
      </c>
      <c r="F21" s="1045"/>
      <c r="G21" s="1045"/>
    </row>
    <row r="22" spans="1:10" ht="20.100000000000001" customHeight="1">
      <c r="A22" s="1042" t="s">
        <v>2050</v>
      </c>
      <c r="F22" s="1045"/>
      <c r="G22" s="1045"/>
    </row>
    <row r="23" spans="1:10" ht="8.25" customHeight="1">
      <c r="F23" s="1045"/>
      <c r="G23" s="1045"/>
    </row>
    <row r="24" spans="1:10" ht="20.100000000000001" customHeight="1">
      <c r="A24" s="1045" t="s">
        <v>2039</v>
      </c>
      <c r="B24" s="1045"/>
      <c r="C24" s="1045"/>
      <c r="D24" s="1045"/>
      <c r="F24" s="1045"/>
      <c r="G24" s="1045"/>
    </row>
    <row r="25" spans="1:10" ht="20.100000000000001" customHeight="1">
      <c r="C25" s="1046" t="s">
        <v>2038</v>
      </c>
      <c r="F25" s="1045"/>
      <c r="G25" s="1045"/>
    </row>
    <row r="26" spans="1:10" s="1043" customFormat="1" ht="20.100000000000001" customHeight="1">
      <c r="E26" s="1044"/>
      <c r="F26" s="1044"/>
      <c r="G26" s="1044"/>
      <c r="H26" s="1044"/>
    </row>
    <row r="27" spans="1:10" ht="20.100000000000001" customHeight="1">
      <c r="F27" s="1045"/>
      <c r="G27" s="1045"/>
    </row>
    <row r="28" spans="1:10" ht="19.5" customHeight="1"/>
    <row r="29" spans="1:10">
      <c r="D29" s="1077"/>
      <c r="F29" s="1077"/>
      <c r="G29" s="1077"/>
    </row>
    <row r="32" spans="1:10" ht="12.75" customHeight="1"/>
  </sheetData>
  <mergeCells count="3">
    <mergeCell ref="A5:C5"/>
    <mergeCell ref="A1:F1"/>
    <mergeCell ref="A3:C3"/>
  </mergeCells>
  <phoneticPr fontId="6"/>
  <pageMargins left="0.7" right="0.7" top="0.75" bottom="0.75" header="0.3" footer="0.3"/>
  <pageSetup paperSize="9" scale="8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"/>
  <sheetViews>
    <sheetView view="pageBreakPreview" zoomScaleNormal="55" zoomScaleSheetLayoutView="100" workbookViewId="0">
      <selection activeCell="A24" sqref="A21:M55"/>
    </sheetView>
  </sheetViews>
  <sheetFormatPr defaultRowHeight="19.5" customHeight="1"/>
  <cols>
    <col min="1" max="1" width="4.75" style="192" customWidth="1"/>
    <col min="2" max="2" width="5.375" style="192" bestFit="1" customWidth="1"/>
    <col min="3" max="3" width="5.5" style="192" bestFit="1" customWidth="1"/>
    <col min="4" max="4" width="6" style="192" bestFit="1" customWidth="1"/>
    <col min="5" max="5" width="7.5" style="192" bestFit="1" customWidth="1"/>
    <col min="6" max="6" width="0.875" style="192" customWidth="1"/>
    <col min="7" max="7" width="13.75" style="192" customWidth="1"/>
    <col min="8" max="8" width="13.375" style="192" customWidth="1"/>
    <col min="9" max="9" width="9.25" style="192" customWidth="1"/>
    <col min="10" max="11" width="9.25" style="192" bestFit="1" customWidth="1"/>
    <col min="12" max="12" width="10" style="192" bestFit="1" customWidth="1"/>
    <col min="13" max="13" width="9.25" style="192" bestFit="1" customWidth="1"/>
    <col min="14" max="14" width="11.125" style="192" bestFit="1" customWidth="1"/>
    <col min="15" max="15" width="10" style="192" bestFit="1" customWidth="1"/>
    <col min="16" max="16" width="9.625" style="192" bestFit="1" customWidth="1"/>
    <col min="17" max="18" width="3.625" style="192" customWidth="1"/>
    <col min="19" max="16384" width="9" style="192"/>
  </cols>
  <sheetData>
    <row r="1" spans="1:17" ht="27" customHeight="1">
      <c r="A1" s="1381" t="s">
        <v>1241</v>
      </c>
      <c r="B1" s="1381"/>
      <c r="C1" s="1381"/>
      <c r="D1" s="1381"/>
      <c r="E1" s="1381"/>
      <c r="F1" s="1381"/>
      <c r="G1" s="1381"/>
      <c r="H1" s="1381"/>
      <c r="I1" s="1381"/>
      <c r="J1" s="1381"/>
      <c r="K1" s="1381"/>
      <c r="L1" s="1381"/>
      <c r="M1" s="1381"/>
      <c r="N1" s="1381"/>
      <c r="O1" s="1381"/>
      <c r="P1" s="1381"/>
    </row>
    <row r="2" spans="1:17" ht="20.100000000000001" customHeight="1" thickBot="1"/>
    <row r="3" spans="1:17" ht="20.100000000000001" customHeight="1">
      <c r="A3" s="1390" t="s">
        <v>1240</v>
      </c>
      <c r="B3" s="1390"/>
      <c r="C3" s="1390"/>
      <c r="D3" s="1390"/>
      <c r="E3" s="1390"/>
      <c r="F3" s="1391"/>
      <c r="G3" s="1382" t="s">
        <v>1239</v>
      </c>
      <c r="H3" s="1384" t="s">
        <v>1238</v>
      </c>
      <c r="I3" s="1384"/>
      <c r="J3" s="1385"/>
      <c r="K3" s="1385"/>
      <c r="L3" s="1385"/>
      <c r="M3" s="1385"/>
      <c r="N3" s="1382" t="s">
        <v>297</v>
      </c>
      <c r="O3" s="1386"/>
      <c r="P3" s="1387"/>
    </row>
    <row r="4" spans="1:17" ht="20.100000000000001" customHeight="1">
      <c r="A4" s="1392"/>
      <c r="B4" s="1392"/>
      <c r="C4" s="1392"/>
      <c r="D4" s="1392"/>
      <c r="E4" s="1392"/>
      <c r="F4" s="1393"/>
      <c r="G4" s="1383"/>
      <c r="H4" s="223" t="s">
        <v>1232</v>
      </c>
      <c r="I4" s="223" t="s">
        <v>1237</v>
      </c>
      <c r="J4" s="223" t="s">
        <v>1236</v>
      </c>
      <c r="K4" s="223" t="s">
        <v>1235</v>
      </c>
      <c r="L4" s="223" t="s">
        <v>1234</v>
      </c>
      <c r="M4" s="223" t="s">
        <v>1233</v>
      </c>
      <c r="N4" s="223" t="s">
        <v>1232</v>
      </c>
      <c r="O4" s="223" t="s">
        <v>1231</v>
      </c>
      <c r="P4" s="222" t="s">
        <v>1230</v>
      </c>
    </row>
    <row r="5" spans="1:17" ht="5.0999999999999996" customHeight="1">
      <c r="A5" s="219"/>
      <c r="B5" s="219"/>
      <c r="C5" s="219"/>
      <c r="D5" s="219"/>
      <c r="E5" s="219"/>
      <c r="F5" s="221"/>
      <c r="G5" s="210"/>
      <c r="H5" s="219"/>
      <c r="I5" s="220"/>
      <c r="J5" s="219"/>
      <c r="K5" s="219"/>
      <c r="L5" s="219"/>
      <c r="M5" s="219"/>
      <c r="N5" s="219"/>
      <c r="O5" s="219"/>
      <c r="P5" s="219"/>
    </row>
    <row r="6" spans="1:17" ht="20.100000000000001" customHeight="1">
      <c r="A6" s="1394" t="s">
        <v>1229</v>
      </c>
      <c r="B6" s="1394"/>
      <c r="C6" s="1394"/>
      <c r="D6" s="210" t="s">
        <v>1225</v>
      </c>
      <c r="E6" s="210" t="s">
        <v>1224</v>
      </c>
      <c r="F6" s="214"/>
      <c r="G6" s="213">
        <v>7239</v>
      </c>
      <c r="H6" s="213">
        <v>6211</v>
      </c>
      <c r="I6" s="218">
        <v>63</v>
      </c>
      <c r="J6" s="213">
        <v>74</v>
      </c>
      <c r="K6" s="213">
        <v>742</v>
      </c>
      <c r="L6" s="213">
        <v>3703</v>
      </c>
      <c r="M6" s="213">
        <v>1629</v>
      </c>
      <c r="N6" s="213">
        <v>1028</v>
      </c>
      <c r="O6" s="213">
        <v>454</v>
      </c>
      <c r="P6" s="213">
        <v>574</v>
      </c>
      <c r="Q6" s="199"/>
    </row>
    <row r="7" spans="1:17" ht="20.100000000000001" customHeight="1">
      <c r="A7" s="1394"/>
      <c r="B7" s="1394"/>
      <c r="C7" s="1394"/>
      <c r="D7" s="210" t="s">
        <v>1223</v>
      </c>
      <c r="E7" s="210" t="s">
        <v>1222</v>
      </c>
      <c r="F7" s="214"/>
      <c r="G7" s="213">
        <v>72468</v>
      </c>
      <c r="H7" s="213">
        <v>47791</v>
      </c>
      <c r="I7" s="218">
        <v>800</v>
      </c>
      <c r="J7" s="213">
        <v>1559</v>
      </c>
      <c r="K7" s="213">
        <v>9139</v>
      </c>
      <c r="L7" s="213">
        <v>26429</v>
      </c>
      <c r="M7" s="213">
        <v>9864</v>
      </c>
      <c r="N7" s="213">
        <v>24677</v>
      </c>
      <c r="O7" s="213">
        <v>10535</v>
      </c>
      <c r="P7" s="213">
        <v>14142</v>
      </c>
      <c r="Q7" s="199"/>
    </row>
    <row r="8" spans="1:17" ht="9.9499999999999993" customHeight="1">
      <c r="A8" s="210"/>
      <c r="B8" s="210"/>
      <c r="C8" s="210"/>
      <c r="D8" s="210"/>
      <c r="E8" s="210"/>
      <c r="F8" s="214"/>
      <c r="G8" s="213"/>
      <c r="H8" s="213"/>
      <c r="I8" s="210"/>
      <c r="J8" s="213"/>
      <c r="K8" s="213"/>
      <c r="L8" s="213"/>
      <c r="M8" s="213"/>
      <c r="N8" s="213"/>
      <c r="O8" s="213"/>
      <c r="P8" s="213"/>
      <c r="Q8" s="199"/>
    </row>
    <row r="9" spans="1:17" ht="20.100000000000001" customHeight="1">
      <c r="A9" s="1395" t="s">
        <v>50</v>
      </c>
      <c r="B9" s="1395"/>
      <c r="C9" s="1395"/>
      <c r="D9" s="210" t="s">
        <v>1225</v>
      </c>
      <c r="E9" s="210" t="s">
        <v>1224</v>
      </c>
      <c r="F9" s="214"/>
      <c r="G9" s="213">
        <v>4947</v>
      </c>
      <c r="H9" s="213">
        <v>4463</v>
      </c>
      <c r="I9" s="212">
        <v>4</v>
      </c>
      <c r="J9" s="213">
        <v>88</v>
      </c>
      <c r="K9" s="213">
        <v>385</v>
      </c>
      <c r="L9" s="213">
        <v>2474</v>
      </c>
      <c r="M9" s="213">
        <v>1512</v>
      </c>
      <c r="N9" s="213">
        <v>484</v>
      </c>
      <c r="O9" s="213">
        <v>18</v>
      </c>
      <c r="P9" s="213">
        <v>466</v>
      </c>
      <c r="Q9" s="199"/>
    </row>
    <row r="10" spans="1:17" ht="20.100000000000001" customHeight="1">
      <c r="A10" s="1395"/>
      <c r="B10" s="1395"/>
      <c r="C10" s="1395"/>
      <c r="D10" s="210" t="s">
        <v>1223</v>
      </c>
      <c r="E10" s="210" t="s">
        <v>1222</v>
      </c>
      <c r="F10" s="214"/>
      <c r="G10" s="213">
        <v>53214</v>
      </c>
      <c r="H10" s="213">
        <v>44170</v>
      </c>
      <c r="I10" s="212">
        <v>55</v>
      </c>
      <c r="J10" s="213">
        <v>1214</v>
      </c>
      <c r="K10" s="213">
        <v>3209</v>
      </c>
      <c r="L10" s="213">
        <v>23897</v>
      </c>
      <c r="M10" s="213">
        <v>15795</v>
      </c>
      <c r="N10" s="213">
        <v>9044</v>
      </c>
      <c r="O10" s="213">
        <v>398</v>
      </c>
      <c r="P10" s="213">
        <v>8646</v>
      </c>
      <c r="Q10" s="199"/>
    </row>
    <row r="11" spans="1:17" ht="9.9499999999999993" customHeight="1">
      <c r="A11" s="210"/>
      <c r="B11" s="210"/>
      <c r="C11" s="210"/>
      <c r="D11" s="210"/>
      <c r="E11" s="210"/>
      <c r="F11" s="214"/>
      <c r="G11" s="213"/>
      <c r="H11" s="213"/>
      <c r="I11" s="218"/>
      <c r="J11" s="213"/>
      <c r="K11" s="213"/>
      <c r="L11" s="213"/>
      <c r="M11" s="213"/>
      <c r="N11" s="213"/>
      <c r="O11" s="213"/>
      <c r="P11" s="213"/>
      <c r="Q11" s="199"/>
    </row>
    <row r="12" spans="1:17" s="215" customFormat="1" ht="20.100000000000001" customHeight="1">
      <c r="A12" s="1395" t="s">
        <v>49</v>
      </c>
      <c r="B12" s="1395"/>
      <c r="C12" s="1395"/>
      <c r="D12" s="210" t="s">
        <v>1225</v>
      </c>
      <c r="E12" s="210" t="s">
        <v>1224</v>
      </c>
      <c r="F12" s="214"/>
      <c r="G12" s="213">
        <v>5278</v>
      </c>
      <c r="H12" s="213">
        <v>4467</v>
      </c>
      <c r="I12" s="212">
        <v>2</v>
      </c>
      <c r="J12" s="213">
        <v>47</v>
      </c>
      <c r="K12" s="213">
        <v>37</v>
      </c>
      <c r="L12" s="213">
        <v>2754</v>
      </c>
      <c r="M12" s="213">
        <v>1627</v>
      </c>
      <c r="N12" s="213">
        <v>811</v>
      </c>
      <c r="O12" s="213">
        <v>99</v>
      </c>
      <c r="P12" s="213">
        <v>712</v>
      </c>
      <c r="Q12" s="216"/>
    </row>
    <row r="13" spans="1:17" s="215" customFormat="1" ht="20.100000000000001" customHeight="1">
      <c r="A13" s="1395"/>
      <c r="B13" s="1395"/>
      <c r="C13" s="1395"/>
      <c r="D13" s="210" t="s">
        <v>1223</v>
      </c>
      <c r="E13" s="210" t="s">
        <v>1222</v>
      </c>
      <c r="F13" s="214"/>
      <c r="G13" s="213">
        <v>51339</v>
      </c>
      <c r="H13" s="213">
        <v>40840</v>
      </c>
      <c r="I13" s="212">
        <v>30</v>
      </c>
      <c r="J13" s="213">
        <v>681</v>
      </c>
      <c r="K13" s="213">
        <v>292</v>
      </c>
      <c r="L13" s="213">
        <v>24071</v>
      </c>
      <c r="M13" s="213">
        <v>15766</v>
      </c>
      <c r="N13" s="213">
        <v>10499</v>
      </c>
      <c r="O13" s="213">
        <v>1542</v>
      </c>
      <c r="P13" s="213">
        <v>8957</v>
      </c>
      <c r="Q13" s="216"/>
    </row>
    <row r="14" spans="1:17" s="215" customFormat="1" ht="9.9499999999999993" customHeight="1">
      <c r="A14" s="217"/>
      <c r="B14" s="217"/>
      <c r="C14" s="217"/>
      <c r="D14" s="210"/>
      <c r="E14" s="210"/>
      <c r="F14" s="214"/>
      <c r="G14" s="213"/>
      <c r="H14" s="213"/>
      <c r="I14" s="212"/>
      <c r="J14" s="213"/>
      <c r="K14" s="213"/>
      <c r="L14" s="213"/>
      <c r="M14" s="213"/>
      <c r="N14" s="213"/>
      <c r="O14" s="213"/>
      <c r="P14" s="213"/>
      <c r="Q14" s="216"/>
    </row>
    <row r="15" spans="1:17" s="215" customFormat="1" ht="20.100000000000001" customHeight="1">
      <c r="A15" s="1395" t="s">
        <v>1228</v>
      </c>
      <c r="B15" s="1395"/>
      <c r="C15" s="1395"/>
      <c r="D15" s="210" t="s">
        <v>1225</v>
      </c>
      <c r="E15" s="210" t="s">
        <v>1224</v>
      </c>
      <c r="F15" s="214"/>
      <c r="G15" s="213">
        <v>6483</v>
      </c>
      <c r="H15" s="213">
        <v>5242</v>
      </c>
      <c r="I15" s="213">
        <v>6</v>
      </c>
      <c r="J15" s="213">
        <v>58</v>
      </c>
      <c r="K15" s="213">
        <v>21</v>
      </c>
      <c r="L15" s="213">
        <v>3057</v>
      </c>
      <c r="M15" s="213">
        <v>2100</v>
      </c>
      <c r="N15" s="213">
        <v>1241</v>
      </c>
      <c r="O15" s="213">
        <v>132</v>
      </c>
      <c r="P15" s="213">
        <v>1109</v>
      </c>
      <c r="Q15" s="216"/>
    </row>
    <row r="16" spans="1:17" s="215" customFormat="1" ht="20.100000000000001" customHeight="1">
      <c r="A16" s="1395"/>
      <c r="B16" s="1395"/>
      <c r="C16" s="1395"/>
      <c r="D16" s="210" t="s">
        <v>1223</v>
      </c>
      <c r="E16" s="210" t="s">
        <v>1222</v>
      </c>
      <c r="F16" s="214"/>
      <c r="G16" s="213">
        <v>67553</v>
      </c>
      <c r="H16" s="213">
        <v>50740</v>
      </c>
      <c r="I16" s="213">
        <v>89</v>
      </c>
      <c r="J16" s="213">
        <v>1207</v>
      </c>
      <c r="K16" s="213">
        <v>346</v>
      </c>
      <c r="L16" s="213">
        <v>27269</v>
      </c>
      <c r="M16" s="213">
        <v>21829</v>
      </c>
      <c r="N16" s="213">
        <v>16813</v>
      </c>
      <c r="O16" s="213">
        <v>1702</v>
      </c>
      <c r="P16" s="213">
        <v>15111</v>
      </c>
      <c r="Q16" s="216"/>
    </row>
    <row r="17" spans="1:22" s="215" customFormat="1" ht="9.9499999999999993" customHeight="1">
      <c r="A17" s="217"/>
      <c r="B17" s="217"/>
      <c r="C17" s="217"/>
      <c r="D17" s="210"/>
      <c r="E17" s="210"/>
      <c r="F17" s="214"/>
      <c r="G17" s="213"/>
      <c r="H17" s="213"/>
      <c r="I17" s="212"/>
      <c r="J17" s="213"/>
      <c r="K17" s="213"/>
      <c r="L17" s="213"/>
      <c r="M17" s="213"/>
      <c r="N17" s="213"/>
      <c r="O17" s="213"/>
      <c r="P17" s="213"/>
      <c r="Q17" s="216"/>
    </row>
    <row r="18" spans="1:22" s="215" customFormat="1" ht="20.100000000000001" customHeight="1">
      <c r="A18" s="1389" t="s">
        <v>56</v>
      </c>
      <c r="B18" s="1389"/>
      <c r="C18" s="1389"/>
      <c r="D18" s="440" t="s">
        <v>1225</v>
      </c>
      <c r="E18" s="440" t="s">
        <v>1224</v>
      </c>
      <c r="F18" s="446"/>
      <c r="G18" s="447">
        <v>7276</v>
      </c>
      <c r="H18" s="448">
        <v>5954</v>
      </c>
      <c r="I18" s="448">
        <v>9</v>
      </c>
      <c r="J18" s="448">
        <v>79</v>
      </c>
      <c r="K18" s="448">
        <v>41</v>
      </c>
      <c r="L18" s="448">
        <v>3598</v>
      </c>
      <c r="M18" s="448">
        <v>2227</v>
      </c>
      <c r="N18" s="448">
        <v>1322</v>
      </c>
      <c r="O18" s="448">
        <v>107</v>
      </c>
      <c r="P18" s="448">
        <v>1215</v>
      </c>
      <c r="Q18" s="216"/>
    </row>
    <row r="19" spans="1:22" s="215" customFormat="1" ht="20.100000000000001" customHeight="1">
      <c r="A19" s="1389"/>
      <c r="B19" s="1389"/>
      <c r="C19" s="1389"/>
      <c r="D19" s="440" t="s">
        <v>1223</v>
      </c>
      <c r="E19" s="440" t="s">
        <v>1222</v>
      </c>
      <c r="F19" s="446"/>
      <c r="G19" s="447">
        <v>84121</v>
      </c>
      <c r="H19" s="448">
        <v>60590</v>
      </c>
      <c r="I19" s="448">
        <v>188</v>
      </c>
      <c r="J19" s="448">
        <v>1793</v>
      </c>
      <c r="K19" s="448">
        <v>659</v>
      </c>
      <c r="L19" s="448">
        <v>33745</v>
      </c>
      <c r="M19" s="448">
        <v>24205</v>
      </c>
      <c r="N19" s="448">
        <v>23531</v>
      </c>
      <c r="O19" s="448">
        <v>1520</v>
      </c>
      <c r="P19" s="448">
        <v>22011</v>
      </c>
      <c r="Q19" s="216"/>
    </row>
    <row r="20" spans="1:22" ht="14.25" customHeight="1">
      <c r="B20" s="210"/>
      <c r="C20" s="210"/>
      <c r="D20" s="210"/>
      <c r="F20" s="214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199"/>
    </row>
    <row r="21" spans="1:22" ht="20.100000000000001" customHeight="1">
      <c r="A21" s="1378" t="s">
        <v>1227</v>
      </c>
      <c r="B21" s="1378"/>
      <c r="C21" s="1388" t="s">
        <v>57</v>
      </c>
      <c r="D21" s="210" t="s">
        <v>1225</v>
      </c>
      <c r="E21" s="210" t="s">
        <v>1224</v>
      </c>
      <c r="G21" s="209">
        <v>629</v>
      </c>
      <c r="H21" s="208">
        <v>512</v>
      </c>
      <c r="I21" s="208">
        <v>0</v>
      </c>
      <c r="J21" s="208">
        <v>5</v>
      </c>
      <c r="K21" s="208">
        <v>1</v>
      </c>
      <c r="L21" s="208">
        <v>288</v>
      </c>
      <c r="M21" s="208">
        <v>218</v>
      </c>
      <c r="N21" s="208">
        <v>117</v>
      </c>
      <c r="O21" s="208">
        <v>7</v>
      </c>
      <c r="P21" s="208">
        <v>110</v>
      </c>
      <c r="Q21" s="199"/>
      <c r="R21" s="199"/>
      <c r="S21" s="199"/>
    </row>
    <row r="22" spans="1:22" ht="20.100000000000001" customHeight="1">
      <c r="A22" s="1378"/>
      <c r="B22" s="1378"/>
      <c r="C22" s="1388"/>
      <c r="D22" s="210" t="s">
        <v>1223</v>
      </c>
      <c r="E22" s="210" t="s">
        <v>1222</v>
      </c>
      <c r="G22" s="209">
        <v>6694</v>
      </c>
      <c r="H22" s="208">
        <v>5343</v>
      </c>
      <c r="I22" s="208">
        <v>0</v>
      </c>
      <c r="J22" s="208">
        <v>83</v>
      </c>
      <c r="K22" s="208">
        <v>29</v>
      </c>
      <c r="L22" s="208">
        <v>2740</v>
      </c>
      <c r="M22" s="208">
        <v>2491</v>
      </c>
      <c r="N22" s="208">
        <v>1351</v>
      </c>
      <c r="O22" s="208">
        <v>69</v>
      </c>
      <c r="P22" s="208">
        <v>1282</v>
      </c>
      <c r="Q22" s="199"/>
      <c r="R22" s="199"/>
      <c r="S22" s="199"/>
      <c r="T22" s="199"/>
      <c r="U22" s="199"/>
      <c r="V22" s="199"/>
    </row>
    <row r="23" spans="1:22" ht="9.9499999999999993" customHeight="1">
      <c r="A23" s="212"/>
      <c r="B23" s="212"/>
      <c r="C23" s="198"/>
      <c r="D23" s="210"/>
      <c r="E23" s="210"/>
      <c r="G23" s="211"/>
      <c r="H23" s="197"/>
      <c r="I23" s="208"/>
      <c r="J23" s="197"/>
      <c r="K23" s="197"/>
      <c r="L23" s="197"/>
      <c r="M23" s="197"/>
      <c r="N23" s="197"/>
      <c r="O23" s="197"/>
      <c r="P23" s="197"/>
      <c r="Q23" s="199"/>
      <c r="R23" s="199"/>
      <c r="S23" s="199"/>
      <c r="T23" s="199"/>
      <c r="U23" s="199"/>
      <c r="V23" s="199"/>
    </row>
    <row r="24" spans="1:22" ht="20.100000000000001" customHeight="1">
      <c r="A24" s="1378"/>
      <c r="B24" s="1378"/>
      <c r="C24" s="1377" t="s">
        <v>56</v>
      </c>
      <c r="D24" s="210" t="s">
        <v>1225</v>
      </c>
      <c r="E24" s="210" t="s">
        <v>1224</v>
      </c>
      <c r="G24" s="209">
        <v>589</v>
      </c>
      <c r="H24" s="208">
        <v>512</v>
      </c>
      <c r="I24" s="208">
        <v>0</v>
      </c>
      <c r="J24" s="208">
        <v>3</v>
      </c>
      <c r="K24" s="208">
        <v>2</v>
      </c>
      <c r="L24" s="208">
        <v>330</v>
      </c>
      <c r="M24" s="208">
        <v>177</v>
      </c>
      <c r="N24" s="208">
        <v>77</v>
      </c>
      <c r="O24" s="208">
        <v>3</v>
      </c>
      <c r="P24" s="208">
        <v>74</v>
      </c>
      <c r="Q24" s="199"/>
      <c r="R24" s="199"/>
      <c r="S24" s="199"/>
      <c r="T24" s="199"/>
      <c r="U24" s="199"/>
      <c r="V24" s="199"/>
    </row>
    <row r="25" spans="1:22" ht="20.100000000000001" customHeight="1">
      <c r="A25" s="1378"/>
      <c r="B25" s="1378"/>
      <c r="C25" s="1377"/>
      <c r="D25" s="210" t="s">
        <v>1223</v>
      </c>
      <c r="E25" s="210" t="s">
        <v>1222</v>
      </c>
      <c r="G25" s="209">
        <v>6407</v>
      </c>
      <c r="H25" s="208">
        <v>5398</v>
      </c>
      <c r="I25" s="208">
        <v>0</v>
      </c>
      <c r="J25" s="208">
        <v>82</v>
      </c>
      <c r="K25" s="208">
        <v>33</v>
      </c>
      <c r="L25" s="208">
        <v>3321</v>
      </c>
      <c r="M25" s="208">
        <v>1962</v>
      </c>
      <c r="N25" s="208">
        <v>1009</v>
      </c>
      <c r="O25" s="208">
        <v>86</v>
      </c>
      <c r="P25" s="208">
        <v>923</v>
      </c>
      <c r="Q25" s="199"/>
      <c r="R25" s="199"/>
      <c r="S25" s="199"/>
      <c r="T25" s="199"/>
      <c r="U25" s="199"/>
      <c r="V25" s="199"/>
    </row>
    <row r="26" spans="1:22" ht="9.9499999999999993" customHeight="1">
      <c r="A26" s="212"/>
      <c r="B26" s="212"/>
      <c r="C26" s="207"/>
      <c r="D26" s="210"/>
      <c r="E26" s="210"/>
      <c r="G26" s="211"/>
      <c r="H26" s="197"/>
      <c r="I26" s="208"/>
      <c r="J26" s="197"/>
      <c r="K26" s="197"/>
      <c r="L26" s="197"/>
      <c r="M26" s="197"/>
      <c r="N26" s="197"/>
      <c r="O26" s="197"/>
      <c r="P26" s="197"/>
      <c r="Q26" s="199"/>
      <c r="R26" s="199"/>
      <c r="S26" s="199"/>
      <c r="T26" s="199"/>
      <c r="U26" s="199"/>
      <c r="V26" s="199"/>
    </row>
    <row r="27" spans="1:22" ht="20.100000000000001" customHeight="1">
      <c r="A27" s="1379"/>
      <c r="B27" s="1379"/>
      <c r="C27" s="1377" t="s">
        <v>55</v>
      </c>
      <c r="D27" s="210" t="s">
        <v>1225</v>
      </c>
      <c r="E27" s="210" t="s">
        <v>1224</v>
      </c>
      <c r="G27" s="209">
        <v>619</v>
      </c>
      <c r="H27" s="208">
        <v>490</v>
      </c>
      <c r="I27" s="208">
        <v>0</v>
      </c>
      <c r="J27" s="208">
        <v>5</v>
      </c>
      <c r="K27" s="208">
        <v>2</v>
      </c>
      <c r="L27" s="208">
        <v>287</v>
      </c>
      <c r="M27" s="208">
        <v>196</v>
      </c>
      <c r="N27" s="208">
        <v>129</v>
      </c>
      <c r="O27" s="208">
        <v>3</v>
      </c>
      <c r="P27" s="208">
        <v>126</v>
      </c>
      <c r="Q27" s="199"/>
      <c r="R27" s="199"/>
      <c r="S27" s="199"/>
      <c r="T27" s="199"/>
      <c r="U27" s="199"/>
      <c r="V27" s="199"/>
    </row>
    <row r="28" spans="1:22" ht="20.100000000000001" customHeight="1">
      <c r="A28" s="1379"/>
      <c r="B28" s="1379"/>
      <c r="C28" s="1377"/>
      <c r="D28" s="210" t="s">
        <v>1223</v>
      </c>
      <c r="E28" s="210" t="s">
        <v>1222</v>
      </c>
      <c r="G28" s="209">
        <v>6680</v>
      </c>
      <c r="H28" s="208">
        <v>4725</v>
      </c>
      <c r="I28" s="208">
        <v>0</v>
      </c>
      <c r="J28" s="208">
        <v>130</v>
      </c>
      <c r="K28" s="208">
        <v>51</v>
      </c>
      <c r="L28" s="208">
        <v>2462</v>
      </c>
      <c r="M28" s="208">
        <v>2082</v>
      </c>
      <c r="N28" s="208">
        <v>1955</v>
      </c>
      <c r="O28" s="208">
        <v>61</v>
      </c>
      <c r="P28" s="208">
        <v>1894</v>
      </c>
      <c r="Q28" s="199"/>
      <c r="R28" s="199"/>
      <c r="S28" s="199"/>
      <c r="T28" s="199"/>
      <c r="U28" s="199"/>
      <c r="V28" s="199"/>
    </row>
    <row r="29" spans="1:22" ht="9.9499999999999993" customHeight="1">
      <c r="C29" s="207"/>
      <c r="D29" s="210"/>
      <c r="E29" s="210"/>
      <c r="G29" s="211"/>
      <c r="H29" s="197"/>
      <c r="I29" s="208"/>
      <c r="J29" s="197"/>
      <c r="K29" s="208"/>
      <c r="L29" s="197"/>
      <c r="M29" s="197"/>
      <c r="N29" s="197"/>
      <c r="O29" s="197"/>
      <c r="P29" s="197"/>
      <c r="Q29" s="199"/>
      <c r="R29" s="199"/>
      <c r="S29" s="199"/>
      <c r="T29" s="199"/>
      <c r="U29" s="199"/>
      <c r="V29" s="199"/>
    </row>
    <row r="30" spans="1:22" ht="20.100000000000001" customHeight="1">
      <c r="A30" s="1379"/>
      <c r="B30" s="1379"/>
      <c r="C30" s="1377" t="s">
        <v>54</v>
      </c>
      <c r="D30" s="210" t="s">
        <v>1225</v>
      </c>
      <c r="E30" s="210" t="s">
        <v>1224</v>
      </c>
      <c r="G30" s="209">
        <v>679</v>
      </c>
      <c r="H30" s="208">
        <v>544</v>
      </c>
      <c r="I30" s="208">
        <v>1</v>
      </c>
      <c r="J30" s="208">
        <v>9</v>
      </c>
      <c r="K30" s="208">
        <v>0</v>
      </c>
      <c r="L30" s="208">
        <v>321</v>
      </c>
      <c r="M30" s="208">
        <v>213</v>
      </c>
      <c r="N30" s="208">
        <v>135</v>
      </c>
      <c r="O30" s="208">
        <v>17</v>
      </c>
      <c r="P30" s="208">
        <v>118</v>
      </c>
      <c r="Q30" s="199"/>
      <c r="R30" s="199"/>
      <c r="S30" s="199"/>
      <c r="T30" s="199"/>
      <c r="U30" s="199"/>
      <c r="V30" s="199"/>
    </row>
    <row r="31" spans="1:22" ht="20.100000000000001" customHeight="1">
      <c r="A31" s="1379"/>
      <c r="B31" s="1379"/>
      <c r="C31" s="1377"/>
      <c r="D31" s="210" t="s">
        <v>1223</v>
      </c>
      <c r="E31" s="210" t="s">
        <v>1222</v>
      </c>
      <c r="G31" s="209">
        <v>7464</v>
      </c>
      <c r="H31" s="208">
        <v>5614</v>
      </c>
      <c r="I31" s="208">
        <v>15</v>
      </c>
      <c r="J31" s="208">
        <v>166</v>
      </c>
      <c r="K31" s="208">
        <v>0</v>
      </c>
      <c r="L31" s="208">
        <v>2995</v>
      </c>
      <c r="M31" s="208">
        <v>2438</v>
      </c>
      <c r="N31" s="208">
        <v>1850</v>
      </c>
      <c r="O31" s="208">
        <v>201</v>
      </c>
      <c r="P31" s="208">
        <v>1649</v>
      </c>
      <c r="Q31" s="199"/>
      <c r="R31" s="199"/>
      <c r="S31" s="199"/>
      <c r="T31" s="199"/>
      <c r="U31" s="199"/>
      <c r="V31" s="199"/>
    </row>
    <row r="32" spans="1:22" ht="9.9499999999999993" customHeight="1">
      <c r="C32" s="207"/>
      <c r="D32" s="210"/>
      <c r="E32" s="210"/>
      <c r="G32" s="211"/>
      <c r="H32" s="197"/>
      <c r="I32" s="208"/>
      <c r="J32" s="197"/>
      <c r="K32" s="197"/>
      <c r="L32" s="197"/>
      <c r="M32" s="197"/>
      <c r="N32" s="197"/>
      <c r="O32" s="197"/>
      <c r="P32" s="197"/>
      <c r="Q32" s="199"/>
      <c r="R32" s="199"/>
      <c r="S32" s="199"/>
      <c r="T32" s="199"/>
      <c r="U32" s="199"/>
      <c r="V32" s="199"/>
    </row>
    <row r="33" spans="1:22" ht="20.100000000000001" customHeight="1">
      <c r="A33" s="1379"/>
      <c r="B33" s="1379"/>
      <c r="C33" s="1377" t="s">
        <v>53</v>
      </c>
      <c r="D33" s="210" t="s">
        <v>1225</v>
      </c>
      <c r="E33" s="210" t="s">
        <v>1224</v>
      </c>
      <c r="G33" s="209">
        <v>521</v>
      </c>
      <c r="H33" s="208">
        <v>427</v>
      </c>
      <c r="I33" s="208">
        <v>3</v>
      </c>
      <c r="J33" s="208">
        <v>2</v>
      </c>
      <c r="K33" s="208">
        <v>2</v>
      </c>
      <c r="L33" s="208">
        <v>246</v>
      </c>
      <c r="M33" s="208">
        <v>174</v>
      </c>
      <c r="N33" s="208">
        <v>94</v>
      </c>
      <c r="O33" s="208">
        <v>8</v>
      </c>
      <c r="P33" s="208">
        <v>86</v>
      </c>
      <c r="Q33" s="199"/>
      <c r="R33" s="199"/>
      <c r="S33" s="199"/>
      <c r="T33" s="199"/>
      <c r="U33" s="199"/>
      <c r="V33" s="199"/>
    </row>
    <row r="34" spans="1:22" ht="20.100000000000001" customHeight="1">
      <c r="A34" s="1379"/>
      <c r="B34" s="1379"/>
      <c r="C34" s="1377"/>
      <c r="D34" s="210" t="s">
        <v>1223</v>
      </c>
      <c r="E34" s="210" t="s">
        <v>1222</v>
      </c>
      <c r="G34" s="209">
        <v>5365</v>
      </c>
      <c r="H34" s="208">
        <v>3818</v>
      </c>
      <c r="I34" s="208">
        <v>19</v>
      </c>
      <c r="J34" s="208">
        <v>37</v>
      </c>
      <c r="K34" s="208">
        <v>26</v>
      </c>
      <c r="L34" s="208">
        <v>2052</v>
      </c>
      <c r="M34" s="208">
        <v>1684</v>
      </c>
      <c r="N34" s="208">
        <v>1547</v>
      </c>
      <c r="O34" s="208">
        <v>110</v>
      </c>
      <c r="P34" s="208">
        <v>1437</v>
      </c>
      <c r="Q34" s="199"/>
      <c r="R34" s="199"/>
      <c r="S34" s="199"/>
      <c r="T34" s="199"/>
      <c r="U34" s="199"/>
      <c r="V34" s="199"/>
    </row>
    <row r="35" spans="1:22" ht="9.9499999999999993" customHeight="1">
      <c r="C35" s="207"/>
      <c r="D35" s="210"/>
      <c r="E35" s="210"/>
      <c r="G35" s="211"/>
      <c r="H35" s="197"/>
      <c r="I35" s="197"/>
      <c r="J35" s="197"/>
      <c r="K35" s="208"/>
      <c r="L35" s="197"/>
      <c r="M35" s="197"/>
      <c r="N35" s="197"/>
      <c r="O35" s="197"/>
      <c r="P35" s="197"/>
      <c r="Q35" s="199"/>
      <c r="R35" s="199"/>
      <c r="S35" s="199"/>
      <c r="T35" s="199"/>
      <c r="U35" s="199"/>
      <c r="V35" s="199"/>
    </row>
    <row r="36" spans="1:22" ht="20.100000000000001" customHeight="1">
      <c r="A36" s="1379"/>
      <c r="B36" s="1379"/>
      <c r="C36" s="1377" t="s">
        <v>52</v>
      </c>
      <c r="D36" s="210" t="s">
        <v>1225</v>
      </c>
      <c r="E36" s="210" t="s">
        <v>1224</v>
      </c>
      <c r="G36" s="209">
        <v>687</v>
      </c>
      <c r="H36" s="208">
        <v>558</v>
      </c>
      <c r="I36" s="208">
        <v>1</v>
      </c>
      <c r="J36" s="208">
        <v>5</v>
      </c>
      <c r="K36" s="208">
        <v>8</v>
      </c>
      <c r="L36" s="208">
        <v>303</v>
      </c>
      <c r="M36" s="208">
        <v>241</v>
      </c>
      <c r="N36" s="208">
        <v>129</v>
      </c>
      <c r="O36" s="208">
        <v>10</v>
      </c>
      <c r="P36" s="208">
        <v>119</v>
      </c>
      <c r="Q36" s="199"/>
      <c r="R36" s="199"/>
      <c r="S36" s="199"/>
      <c r="T36" s="199"/>
      <c r="U36" s="199"/>
      <c r="V36" s="199"/>
    </row>
    <row r="37" spans="1:22" ht="20.100000000000001" customHeight="1">
      <c r="A37" s="1379"/>
      <c r="B37" s="1379"/>
      <c r="C37" s="1377"/>
      <c r="D37" s="210" t="s">
        <v>1223</v>
      </c>
      <c r="E37" s="210" t="s">
        <v>1222</v>
      </c>
      <c r="G37" s="209">
        <v>7910</v>
      </c>
      <c r="H37" s="208">
        <v>5550</v>
      </c>
      <c r="I37" s="208">
        <v>46</v>
      </c>
      <c r="J37" s="208">
        <v>86</v>
      </c>
      <c r="K37" s="208">
        <v>78</v>
      </c>
      <c r="L37" s="208">
        <v>2537</v>
      </c>
      <c r="M37" s="208">
        <v>2803</v>
      </c>
      <c r="N37" s="208">
        <v>2360</v>
      </c>
      <c r="O37" s="208">
        <v>97</v>
      </c>
      <c r="P37" s="208">
        <v>2263</v>
      </c>
      <c r="Q37" s="199"/>
      <c r="R37" s="199"/>
      <c r="S37" s="199"/>
      <c r="T37" s="199"/>
      <c r="U37" s="199"/>
      <c r="V37" s="199"/>
    </row>
    <row r="38" spans="1:22" ht="9.9499999999999993" customHeight="1">
      <c r="C38" s="207"/>
      <c r="D38" s="210"/>
      <c r="E38" s="210"/>
      <c r="G38" s="211"/>
      <c r="H38" s="197"/>
      <c r="I38" s="208"/>
      <c r="J38" s="197"/>
      <c r="K38" s="208"/>
      <c r="L38" s="197"/>
      <c r="M38" s="197"/>
      <c r="N38" s="197"/>
      <c r="O38" s="197"/>
      <c r="P38" s="197"/>
      <c r="Q38" s="199"/>
      <c r="R38" s="199"/>
      <c r="S38" s="199"/>
      <c r="T38" s="199"/>
      <c r="U38" s="199"/>
      <c r="V38" s="199"/>
    </row>
    <row r="39" spans="1:22" ht="20.100000000000001" customHeight="1">
      <c r="A39" s="1379"/>
      <c r="B39" s="1379"/>
      <c r="C39" s="1380">
        <v>10</v>
      </c>
      <c r="D39" s="210" t="s">
        <v>1225</v>
      </c>
      <c r="E39" s="210" t="s">
        <v>1224</v>
      </c>
      <c r="G39" s="209">
        <v>645</v>
      </c>
      <c r="H39" s="208">
        <v>534</v>
      </c>
      <c r="I39" s="208">
        <v>0</v>
      </c>
      <c r="J39" s="208">
        <v>11</v>
      </c>
      <c r="K39" s="208">
        <v>3</v>
      </c>
      <c r="L39" s="208">
        <v>312</v>
      </c>
      <c r="M39" s="208">
        <v>208</v>
      </c>
      <c r="N39" s="208">
        <v>111</v>
      </c>
      <c r="O39" s="208">
        <v>5</v>
      </c>
      <c r="P39" s="208">
        <v>106</v>
      </c>
      <c r="Q39" s="199"/>
      <c r="R39" s="199"/>
      <c r="S39" s="199"/>
      <c r="T39" s="199"/>
      <c r="U39" s="199"/>
    </row>
    <row r="40" spans="1:22" ht="20.100000000000001" customHeight="1">
      <c r="A40" s="1379"/>
      <c r="B40" s="1379"/>
      <c r="C40" s="1377"/>
      <c r="D40" s="210" t="s">
        <v>1223</v>
      </c>
      <c r="E40" s="210" t="s">
        <v>1222</v>
      </c>
      <c r="G40" s="209">
        <v>7030</v>
      </c>
      <c r="H40" s="208">
        <v>5473</v>
      </c>
      <c r="I40" s="208">
        <v>0</v>
      </c>
      <c r="J40" s="208">
        <v>327</v>
      </c>
      <c r="K40" s="208">
        <v>43</v>
      </c>
      <c r="L40" s="208">
        <v>2969</v>
      </c>
      <c r="M40" s="208">
        <v>2134</v>
      </c>
      <c r="N40" s="208">
        <v>1557</v>
      </c>
      <c r="O40" s="208">
        <v>58</v>
      </c>
      <c r="P40" s="208">
        <v>1499</v>
      </c>
      <c r="Q40" s="199"/>
      <c r="R40" s="199"/>
      <c r="S40" s="199"/>
      <c r="T40" s="199"/>
      <c r="U40" s="199"/>
      <c r="V40" s="199"/>
    </row>
    <row r="41" spans="1:22" ht="9.9499999999999993" customHeight="1">
      <c r="C41" s="207"/>
      <c r="D41" s="210"/>
      <c r="E41" s="210"/>
      <c r="G41" s="211"/>
      <c r="H41" s="197"/>
      <c r="I41" s="208"/>
      <c r="J41" s="197"/>
      <c r="K41" s="197"/>
      <c r="L41" s="197"/>
      <c r="M41" s="197"/>
      <c r="N41" s="197"/>
      <c r="O41" s="197"/>
      <c r="P41" s="197"/>
      <c r="Q41" s="199"/>
      <c r="R41" s="199"/>
      <c r="S41" s="199"/>
      <c r="T41" s="199"/>
      <c r="U41" s="199"/>
      <c r="V41" s="199"/>
    </row>
    <row r="42" spans="1:22" ht="20.100000000000001" customHeight="1">
      <c r="A42" s="1379"/>
      <c r="B42" s="1379"/>
      <c r="C42" s="1380">
        <v>11</v>
      </c>
      <c r="D42" s="210" t="s">
        <v>1225</v>
      </c>
      <c r="E42" s="210" t="s">
        <v>1224</v>
      </c>
      <c r="G42" s="209">
        <v>611</v>
      </c>
      <c r="H42" s="208">
        <v>499</v>
      </c>
      <c r="I42" s="208">
        <v>1</v>
      </c>
      <c r="J42" s="208">
        <v>11</v>
      </c>
      <c r="K42" s="208">
        <v>13</v>
      </c>
      <c r="L42" s="208">
        <v>283</v>
      </c>
      <c r="M42" s="208">
        <v>191</v>
      </c>
      <c r="N42" s="208">
        <v>112</v>
      </c>
      <c r="O42" s="208">
        <v>24</v>
      </c>
      <c r="P42" s="208">
        <v>88</v>
      </c>
      <c r="Q42" s="199"/>
      <c r="R42" s="199"/>
      <c r="S42" s="199"/>
      <c r="T42" s="199"/>
      <c r="U42" s="199"/>
      <c r="V42" s="199"/>
    </row>
    <row r="43" spans="1:22" ht="20.100000000000001" customHeight="1">
      <c r="A43" s="1379"/>
      <c r="B43" s="1379"/>
      <c r="C43" s="1377"/>
      <c r="D43" s="210" t="s">
        <v>1223</v>
      </c>
      <c r="E43" s="210" t="s">
        <v>1222</v>
      </c>
      <c r="G43" s="209">
        <v>7735</v>
      </c>
      <c r="H43" s="208">
        <v>5139</v>
      </c>
      <c r="I43" s="208">
        <v>30</v>
      </c>
      <c r="J43" s="208">
        <v>195</v>
      </c>
      <c r="K43" s="208">
        <v>132</v>
      </c>
      <c r="L43" s="208">
        <v>2710</v>
      </c>
      <c r="M43" s="208">
        <v>2072</v>
      </c>
      <c r="N43" s="208">
        <v>2596</v>
      </c>
      <c r="O43" s="208">
        <v>601</v>
      </c>
      <c r="P43" s="208">
        <v>1995</v>
      </c>
      <c r="Q43" s="199"/>
      <c r="R43" s="199"/>
      <c r="S43" s="199"/>
      <c r="T43" s="199"/>
      <c r="U43" s="199"/>
      <c r="V43" s="199"/>
    </row>
    <row r="44" spans="1:22" ht="9.9499999999999993" customHeight="1">
      <c r="C44" s="207"/>
      <c r="D44" s="210"/>
      <c r="E44" s="210"/>
      <c r="G44" s="211"/>
      <c r="H44" s="197"/>
      <c r="I44" s="197"/>
      <c r="J44" s="197"/>
      <c r="K44" s="197"/>
      <c r="L44" s="197"/>
      <c r="M44" s="197"/>
      <c r="N44" s="197"/>
      <c r="O44" s="197"/>
      <c r="P44" s="197"/>
      <c r="Q44" s="199"/>
      <c r="R44" s="199"/>
      <c r="S44" s="199"/>
      <c r="T44" s="199"/>
      <c r="U44" s="199"/>
      <c r="V44" s="199"/>
    </row>
    <row r="45" spans="1:22" ht="20.100000000000001" customHeight="1">
      <c r="A45" s="1379"/>
      <c r="B45" s="1379"/>
      <c r="C45" s="1380">
        <v>12</v>
      </c>
      <c r="D45" s="210" t="s">
        <v>1225</v>
      </c>
      <c r="E45" s="210" t="s">
        <v>1224</v>
      </c>
      <c r="G45" s="209">
        <v>516</v>
      </c>
      <c r="H45" s="208">
        <v>433</v>
      </c>
      <c r="I45" s="208">
        <v>0</v>
      </c>
      <c r="J45" s="208">
        <v>9</v>
      </c>
      <c r="K45" s="208">
        <v>1</v>
      </c>
      <c r="L45" s="208">
        <v>271</v>
      </c>
      <c r="M45" s="208">
        <v>152</v>
      </c>
      <c r="N45" s="208">
        <v>83</v>
      </c>
      <c r="O45" s="208">
        <v>7</v>
      </c>
      <c r="P45" s="208">
        <v>76</v>
      </c>
      <c r="Q45" s="199"/>
      <c r="R45" s="199"/>
      <c r="S45" s="199"/>
      <c r="T45" s="199"/>
      <c r="U45" s="199"/>
      <c r="V45" s="199"/>
    </row>
    <row r="46" spans="1:22" ht="20.100000000000001" customHeight="1">
      <c r="A46" s="1379"/>
      <c r="B46" s="1379"/>
      <c r="C46" s="1377"/>
      <c r="D46" s="210" t="s">
        <v>1223</v>
      </c>
      <c r="E46" s="210" t="s">
        <v>1222</v>
      </c>
      <c r="G46" s="209">
        <v>5743</v>
      </c>
      <c r="H46" s="208">
        <v>4630</v>
      </c>
      <c r="I46" s="208">
        <v>0</v>
      </c>
      <c r="J46" s="208">
        <v>250</v>
      </c>
      <c r="K46" s="208">
        <v>5</v>
      </c>
      <c r="L46" s="208">
        <v>2626</v>
      </c>
      <c r="M46" s="208">
        <v>1749</v>
      </c>
      <c r="N46" s="208">
        <v>1113</v>
      </c>
      <c r="O46" s="208">
        <v>72</v>
      </c>
      <c r="P46" s="208">
        <v>1041</v>
      </c>
      <c r="Q46" s="199"/>
      <c r="R46" s="199"/>
      <c r="S46" s="199"/>
      <c r="T46" s="199"/>
      <c r="U46" s="199"/>
      <c r="V46" s="199"/>
    </row>
    <row r="47" spans="1:22" ht="9.9499999999999993" customHeight="1">
      <c r="C47" s="207"/>
      <c r="D47" s="210"/>
      <c r="E47" s="210"/>
      <c r="G47" s="211"/>
      <c r="H47" s="197"/>
      <c r="I47" s="197"/>
      <c r="J47" s="197"/>
      <c r="K47" s="208"/>
      <c r="L47" s="197"/>
      <c r="M47" s="197"/>
      <c r="N47" s="197"/>
      <c r="O47" s="197"/>
      <c r="P47" s="197"/>
      <c r="Q47" s="199"/>
      <c r="R47" s="199"/>
      <c r="S47" s="199"/>
      <c r="T47" s="199"/>
      <c r="U47" s="199"/>
      <c r="V47" s="199"/>
    </row>
    <row r="48" spans="1:22" ht="20.100000000000001" customHeight="1">
      <c r="A48" s="1378" t="s">
        <v>1226</v>
      </c>
      <c r="B48" s="1378"/>
      <c r="C48" s="1377" t="s">
        <v>51</v>
      </c>
      <c r="D48" s="210" t="s">
        <v>1225</v>
      </c>
      <c r="E48" s="210" t="s">
        <v>1224</v>
      </c>
      <c r="G48" s="209">
        <v>486</v>
      </c>
      <c r="H48" s="208">
        <v>400</v>
      </c>
      <c r="I48" s="208">
        <v>1</v>
      </c>
      <c r="J48" s="208">
        <v>8</v>
      </c>
      <c r="K48" s="208">
        <v>5</v>
      </c>
      <c r="L48" s="208">
        <v>253</v>
      </c>
      <c r="M48" s="208">
        <v>133</v>
      </c>
      <c r="N48" s="208">
        <v>86</v>
      </c>
      <c r="O48" s="208">
        <v>3</v>
      </c>
      <c r="P48" s="208">
        <v>83</v>
      </c>
      <c r="Q48" s="199"/>
      <c r="R48" s="199"/>
      <c r="S48" s="199"/>
      <c r="T48" s="199"/>
      <c r="U48" s="199"/>
      <c r="V48" s="199"/>
    </row>
    <row r="49" spans="1:22" ht="20.100000000000001" customHeight="1">
      <c r="A49" s="1378"/>
      <c r="B49" s="1378"/>
      <c r="C49" s="1377"/>
      <c r="D49" s="210" t="s">
        <v>1223</v>
      </c>
      <c r="E49" s="210" t="s">
        <v>1222</v>
      </c>
      <c r="G49" s="209">
        <v>5006</v>
      </c>
      <c r="H49" s="208">
        <v>3996</v>
      </c>
      <c r="I49" s="208">
        <v>23</v>
      </c>
      <c r="J49" s="208">
        <v>160</v>
      </c>
      <c r="K49" s="208">
        <v>171</v>
      </c>
      <c r="L49" s="208">
        <v>2207</v>
      </c>
      <c r="M49" s="208">
        <v>1435</v>
      </c>
      <c r="N49" s="208">
        <v>1010</v>
      </c>
      <c r="O49" s="208">
        <v>11</v>
      </c>
      <c r="P49" s="208">
        <v>999</v>
      </c>
      <c r="Q49" s="199"/>
      <c r="R49" s="199"/>
      <c r="S49" s="199"/>
      <c r="T49" s="199"/>
      <c r="U49" s="199"/>
      <c r="V49" s="199"/>
    </row>
    <row r="50" spans="1:22" ht="9.9499999999999993" customHeight="1">
      <c r="A50" s="212"/>
      <c r="B50" s="212"/>
      <c r="C50" s="207"/>
      <c r="D50" s="210"/>
      <c r="E50" s="210"/>
      <c r="G50" s="211"/>
      <c r="H50" s="197"/>
      <c r="I50" s="208"/>
      <c r="J50" s="197"/>
      <c r="K50" s="197"/>
      <c r="L50" s="197"/>
      <c r="M50" s="197"/>
      <c r="N50" s="197"/>
      <c r="O50" s="197"/>
      <c r="P50" s="197"/>
      <c r="Q50" s="199"/>
      <c r="R50" s="199"/>
      <c r="S50" s="199"/>
      <c r="T50" s="199"/>
      <c r="U50" s="199"/>
      <c r="V50" s="199"/>
    </row>
    <row r="51" spans="1:22" ht="20.100000000000001" customHeight="1">
      <c r="A51" s="1379"/>
      <c r="B51" s="1379"/>
      <c r="C51" s="1377" t="s">
        <v>50</v>
      </c>
      <c r="D51" s="210" t="s">
        <v>1225</v>
      </c>
      <c r="E51" s="210" t="s">
        <v>1224</v>
      </c>
      <c r="G51" s="209">
        <v>614</v>
      </c>
      <c r="H51" s="208">
        <v>514</v>
      </c>
      <c r="I51" s="208">
        <v>2</v>
      </c>
      <c r="J51" s="208">
        <v>5</v>
      </c>
      <c r="K51" s="208">
        <v>4</v>
      </c>
      <c r="L51" s="208">
        <v>346</v>
      </c>
      <c r="M51" s="208">
        <v>157</v>
      </c>
      <c r="N51" s="208">
        <v>100</v>
      </c>
      <c r="O51" s="208">
        <v>15</v>
      </c>
      <c r="P51" s="208">
        <v>85</v>
      </c>
      <c r="Q51" s="199"/>
      <c r="R51" s="199"/>
      <c r="S51" s="199"/>
      <c r="T51" s="199"/>
      <c r="U51" s="199"/>
      <c r="V51" s="199"/>
    </row>
    <row r="52" spans="1:22" ht="20.100000000000001" customHeight="1">
      <c r="A52" s="1379"/>
      <c r="B52" s="1379"/>
      <c r="C52" s="1377"/>
      <c r="D52" s="210" t="s">
        <v>1223</v>
      </c>
      <c r="E52" s="210" t="s">
        <v>1222</v>
      </c>
      <c r="G52" s="209">
        <v>7432</v>
      </c>
      <c r="H52" s="208">
        <v>5686</v>
      </c>
      <c r="I52" s="208">
        <v>55</v>
      </c>
      <c r="J52" s="208">
        <v>181</v>
      </c>
      <c r="K52" s="208">
        <v>91</v>
      </c>
      <c r="L52" s="208">
        <v>3768</v>
      </c>
      <c r="M52" s="208">
        <v>1591</v>
      </c>
      <c r="N52" s="208">
        <v>1746</v>
      </c>
      <c r="O52" s="208">
        <v>133</v>
      </c>
      <c r="P52" s="208">
        <v>1613</v>
      </c>
      <c r="Q52" s="199"/>
      <c r="R52" s="199"/>
      <c r="S52" s="199"/>
      <c r="T52" s="199"/>
      <c r="U52" s="199"/>
      <c r="V52" s="199"/>
    </row>
    <row r="53" spans="1:22" ht="9.9499999999999993" customHeight="1">
      <c r="C53" s="207"/>
      <c r="D53" s="210"/>
      <c r="E53" s="210"/>
      <c r="G53" s="211"/>
      <c r="H53" s="197"/>
      <c r="I53" s="208"/>
      <c r="J53" s="197"/>
      <c r="K53" s="197"/>
      <c r="L53" s="197"/>
      <c r="M53" s="197"/>
      <c r="N53" s="197"/>
      <c r="O53" s="197"/>
      <c r="P53" s="197"/>
      <c r="Q53" s="199"/>
      <c r="R53" s="199"/>
      <c r="S53" s="199"/>
      <c r="T53" s="199"/>
      <c r="U53" s="199"/>
      <c r="V53" s="199"/>
    </row>
    <row r="54" spans="1:22" ht="20.100000000000001" customHeight="1">
      <c r="A54" s="1379"/>
      <c r="B54" s="1379"/>
      <c r="C54" s="1377" t="s">
        <v>49</v>
      </c>
      <c r="D54" s="210" t="s">
        <v>1225</v>
      </c>
      <c r="E54" s="210" t="s">
        <v>1224</v>
      </c>
      <c r="G54" s="209">
        <v>680</v>
      </c>
      <c r="H54" s="208">
        <v>531</v>
      </c>
      <c r="I54" s="208">
        <v>0</v>
      </c>
      <c r="J54" s="208">
        <v>6</v>
      </c>
      <c r="K54" s="208">
        <v>0</v>
      </c>
      <c r="L54" s="208">
        <v>358</v>
      </c>
      <c r="M54" s="208">
        <v>167</v>
      </c>
      <c r="N54" s="208">
        <v>149</v>
      </c>
      <c r="O54" s="208">
        <v>5</v>
      </c>
      <c r="P54" s="208">
        <v>144</v>
      </c>
      <c r="Q54" s="199"/>
      <c r="R54" s="199"/>
      <c r="S54" s="199"/>
      <c r="T54" s="199"/>
      <c r="U54" s="199"/>
      <c r="V54" s="199"/>
    </row>
    <row r="55" spans="1:22" ht="20.100000000000001" customHeight="1">
      <c r="A55" s="1379"/>
      <c r="B55" s="1379"/>
      <c r="C55" s="1377"/>
      <c r="D55" s="210" t="s">
        <v>1223</v>
      </c>
      <c r="E55" s="210" t="s">
        <v>1222</v>
      </c>
      <c r="G55" s="209">
        <v>10655</v>
      </c>
      <c r="H55" s="208">
        <v>5218</v>
      </c>
      <c r="I55" s="208">
        <v>0</v>
      </c>
      <c r="J55" s="208">
        <v>96</v>
      </c>
      <c r="K55" s="208">
        <v>0</v>
      </c>
      <c r="L55" s="208">
        <v>3358</v>
      </c>
      <c r="M55" s="208">
        <v>1764</v>
      </c>
      <c r="N55" s="208">
        <v>5437</v>
      </c>
      <c r="O55" s="208">
        <v>21</v>
      </c>
      <c r="P55" s="208">
        <v>5416</v>
      </c>
      <c r="Q55" s="199"/>
      <c r="R55" s="199"/>
      <c r="S55" s="199"/>
      <c r="T55" s="199"/>
      <c r="U55" s="199"/>
      <c r="V55" s="199"/>
    </row>
    <row r="56" spans="1:22" ht="5.0999999999999996" customHeight="1" thickBot="1">
      <c r="C56" s="207"/>
      <c r="D56" s="206"/>
      <c r="E56" s="206"/>
      <c r="F56" s="205"/>
      <c r="G56" s="204"/>
      <c r="H56" s="203"/>
      <c r="I56" s="203"/>
      <c r="J56" s="203"/>
      <c r="K56" s="203"/>
      <c r="L56" s="203"/>
      <c r="M56" s="203"/>
      <c r="N56" s="203"/>
      <c r="O56" s="203"/>
      <c r="P56" s="203"/>
      <c r="Q56" s="199"/>
      <c r="R56" s="199"/>
      <c r="S56" s="199"/>
      <c r="T56" s="199"/>
      <c r="U56" s="199"/>
      <c r="V56" s="199"/>
    </row>
    <row r="57" spans="1:22" ht="9.9499999999999993" customHeight="1">
      <c r="A57" s="201"/>
      <c r="B57" s="202"/>
      <c r="C57" s="202"/>
      <c r="D57" s="201"/>
      <c r="E57" s="201"/>
      <c r="F57" s="201"/>
      <c r="G57" s="201"/>
      <c r="H57" s="201"/>
      <c r="I57" s="201"/>
      <c r="J57" s="200"/>
      <c r="K57" s="200"/>
      <c r="L57" s="200"/>
      <c r="M57" s="200"/>
      <c r="N57" s="200"/>
      <c r="O57" s="200"/>
      <c r="P57" s="200"/>
      <c r="Q57" s="199"/>
      <c r="R57" s="199"/>
      <c r="S57" s="199"/>
      <c r="T57" s="199"/>
      <c r="U57" s="199"/>
      <c r="V57" s="199"/>
    </row>
    <row r="58" spans="1:22" ht="20.100000000000001" customHeight="1">
      <c r="A58" s="198" t="s">
        <v>1221</v>
      </c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7"/>
      <c r="N58" s="197"/>
      <c r="O58" s="197"/>
      <c r="P58" s="197"/>
    </row>
    <row r="59" spans="1:22" ht="20.100000000000001" customHeight="1">
      <c r="A59" s="198" t="s">
        <v>1220</v>
      </c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7"/>
      <c r="N59" s="197"/>
      <c r="O59" s="197"/>
      <c r="P59" s="197"/>
    </row>
    <row r="60" spans="1:22" ht="20.100000000000001" customHeight="1">
      <c r="A60" s="198" t="s">
        <v>1219</v>
      </c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7"/>
      <c r="O60" s="197"/>
      <c r="P60" s="197"/>
    </row>
    <row r="61" spans="1:22" ht="20.100000000000001" customHeight="1">
      <c r="A61" s="198" t="s">
        <v>1218</v>
      </c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7"/>
      <c r="O61" s="197"/>
      <c r="P61" s="197"/>
    </row>
    <row r="62" spans="1:22" ht="20.100000000000001" customHeight="1">
      <c r="A62" s="198" t="s">
        <v>1217</v>
      </c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7"/>
      <c r="O62" s="197"/>
      <c r="P62" s="197"/>
    </row>
    <row r="63" spans="1:22" ht="20.100000000000001" customHeight="1">
      <c r="A63" s="198" t="s">
        <v>1216</v>
      </c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7"/>
      <c r="O63" s="197"/>
      <c r="P63" s="197"/>
    </row>
    <row r="64" spans="1:22" s="193" customFormat="1" ht="20.100000000000001" customHeight="1">
      <c r="A64" s="193" t="s">
        <v>25</v>
      </c>
      <c r="B64" s="196"/>
      <c r="C64" s="196"/>
      <c r="D64" s="194"/>
      <c r="E64" s="194"/>
      <c r="F64" s="194"/>
      <c r="G64" s="194"/>
      <c r="H64" s="194"/>
      <c r="I64" s="194"/>
      <c r="J64" s="194"/>
      <c r="K64" s="194"/>
      <c r="L64" s="194"/>
      <c r="M64" s="195"/>
      <c r="N64" s="194"/>
      <c r="O64" s="194"/>
      <c r="P64" s="194"/>
      <c r="Q64" s="194"/>
      <c r="R64" s="194"/>
      <c r="S64" s="194"/>
    </row>
    <row r="65" spans="1:4" ht="20.100000000000001" customHeight="1">
      <c r="A65" s="1379" t="s">
        <v>1215</v>
      </c>
      <c r="B65" s="1379"/>
      <c r="C65" s="1379"/>
      <c r="D65" s="1379"/>
    </row>
  </sheetData>
  <mergeCells count="35">
    <mergeCell ref="A1:P1"/>
    <mergeCell ref="C24:C25"/>
    <mergeCell ref="C27:C28"/>
    <mergeCell ref="G3:G4"/>
    <mergeCell ref="H3:M3"/>
    <mergeCell ref="N3:P3"/>
    <mergeCell ref="C21:C22"/>
    <mergeCell ref="A21:B22"/>
    <mergeCell ref="A18:C19"/>
    <mergeCell ref="A3:F4"/>
    <mergeCell ref="A6:C7"/>
    <mergeCell ref="A9:C10"/>
    <mergeCell ref="A12:C13"/>
    <mergeCell ref="A15:C16"/>
    <mergeCell ref="A65:D65"/>
    <mergeCell ref="C42:C43"/>
    <mergeCell ref="C45:C46"/>
    <mergeCell ref="C39:C40"/>
    <mergeCell ref="A33:B34"/>
    <mergeCell ref="A36:B37"/>
    <mergeCell ref="A39:B40"/>
    <mergeCell ref="A45:B46"/>
    <mergeCell ref="A42:B43"/>
    <mergeCell ref="C36:C37"/>
    <mergeCell ref="A54:B55"/>
    <mergeCell ref="C54:C55"/>
    <mergeCell ref="C48:C49"/>
    <mergeCell ref="A51:B52"/>
    <mergeCell ref="C51:C52"/>
    <mergeCell ref="A48:B49"/>
    <mergeCell ref="C30:C31"/>
    <mergeCell ref="C33:C34"/>
    <mergeCell ref="A24:B25"/>
    <mergeCell ref="A27:B28"/>
    <mergeCell ref="A30:B31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vertic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view="pageBreakPreview" topLeftCell="A5" zoomScale="90" zoomScaleNormal="80" zoomScaleSheetLayoutView="90" workbookViewId="0">
      <selection sqref="A1:I1"/>
    </sheetView>
  </sheetViews>
  <sheetFormatPr defaultColWidth="9" defaultRowHeight="13.5"/>
  <cols>
    <col min="1" max="2" width="4.625" style="875" customWidth="1"/>
    <col min="3" max="3" width="5.75" style="875" customWidth="1"/>
    <col min="4" max="8" width="13.125" style="875" customWidth="1"/>
    <col min="9" max="9" width="22.75" style="875" customWidth="1"/>
    <col min="10" max="10" width="6.25" style="875" customWidth="1"/>
    <col min="11" max="11" width="7.125" style="875" bestFit="1" customWidth="1"/>
    <col min="12" max="14" width="6.25" style="875" customWidth="1"/>
    <col min="15" max="15" width="11.625" style="875" customWidth="1"/>
    <col min="16" max="16" width="13.875" style="875" customWidth="1"/>
    <col min="17" max="17" width="10.625" style="875" customWidth="1"/>
    <col min="18" max="18" width="10" style="875" customWidth="1"/>
    <col min="19" max="19" width="9.375" style="875" customWidth="1"/>
    <col min="20" max="22" width="9.75" style="875" customWidth="1"/>
    <col min="23" max="23" width="10" style="875" customWidth="1"/>
    <col min="24" max="25" width="11.625" style="875" customWidth="1"/>
    <col min="26" max="16384" width="9" style="875"/>
  </cols>
  <sheetData>
    <row r="1" spans="1:27" ht="27" customHeight="1">
      <c r="A1" s="1424" t="s">
        <v>2059</v>
      </c>
      <c r="B1" s="1424"/>
      <c r="C1" s="1424"/>
      <c r="D1" s="1424"/>
      <c r="E1" s="1424"/>
      <c r="F1" s="1424"/>
      <c r="G1" s="1424"/>
      <c r="H1" s="1424"/>
      <c r="I1" s="1424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</row>
    <row r="2" spans="1:27" ht="20.100000000000001" customHeight="1" thickBot="1">
      <c r="A2" s="874" t="s">
        <v>1296</v>
      </c>
      <c r="C2" s="866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867"/>
      <c r="P2" s="867"/>
      <c r="Q2" s="867"/>
      <c r="R2" s="867"/>
      <c r="S2" s="867"/>
      <c r="T2" s="867"/>
      <c r="U2" s="867"/>
      <c r="V2" s="867"/>
      <c r="W2" s="867"/>
      <c r="X2" s="867"/>
      <c r="Y2" s="1090"/>
    </row>
    <row r="3" spans="1:27" ht="20.100000000000001" customHeight="1">
      <c r="A3" s="1425" t="s">
        <v>2</v>
      </c>
      <c r="B3" s="1426"/>
      <c r="C3" s="1426"/>
      <c r="D3" s="1426" t="s">
        <v>2058</v>
      </c>
      <c r="E3" s="1623" t="s">
        <v>2057</v>
      </c>
      <c r="F3" s="1623" t="s">
        <v>2056</v>
      </c>
      <c r="G3" s="1623"/>
      <c r="H3" s="1623"/>
      <c r="I3" s="1624"/>
      <c r="U3" s="1423"/>
      <c r="V3" s="1423"/>
      <c r="W3" s="1423"/>
      <c r="X3" s="866"/>
      <c r="Y3" s="1746"/>
    </row>
    <row r="4" spans="1:27" ht="20.100000000000001" customHeight="1">
      <c r="A4" s="1443"/>
      <c r="B4" s="1444"/>
      <c r="C4" s="1444"/>
      <c r="D4" s="1444"/>
      <c r="E4" s="1733"/>
      <c r="F4" s="1733" t="s">
        <v>1716</v>
      </c>
      <c r="G4" s="1625" t="s">
        <v>2025</v>
      </c>
      <c r="H4" s="877"/>
      <c r="I4" s="1745" t="s">
        <v>2055</v>
      </c>
      <c r="J4" s="785"/>
      <c r="K4" s="785"/>
      <c r="L4" s="785"/>
      <c r="M4" s="1089"/>
      <c r="N4" s="1089"/>
      <c r="O4" s="1089"/>
      <c r="P4" s="1089"/>
      <c r="Q4" s="785"/>
      <c r="R4" s="785"/>
      <c r="S4" s="785"/>
      <c r="T4" s="785"/>
      <c r="U4" s="1746"/>
      <c r="V4" s="1747"/>
      <c r="W4" s="1746"/>
      <c r="X4" s="1746"/>
      <c r="Y4" s="1423"/>
    </row>
    <row r="5" spans="1:27" ht="20.100000000000001" customHeight="1">
      <c r="A5" s="1443"/>
      <c r="B5" s="1444"/>
      <c r="C5" s="1444"/>
      <c r="D5" s="1444"/>
      <c r="E5" s="1733"/>
      <c r="F5" s="1733"/>
      <c r="G5" s="1444"/>
      <c r="H5" s="878" t="s">
        <v>2054</v>
      </c>
      <c r="I5" s="1745"/>
      <c r="J5" s="785"/>
      <c r="K5" s="785"/>
      <c r="L5" s="785"/>
      <c r="M5" s="842"/>
      <c r="N5" s="1088"/>
      <c r="O5" s="842"/>
      <c r="P5" s="842"/>
      <c r="Q5" s="785"/>
      <c r="R5" s="785"/>
      <c r="S5" s="785"/>
      <c r="T5" s="785"/>
      <c r="U5" s="1746"/>
      <c r="V5" s="1746"/>
      <c r="W5" s="1746"/>
      <c r="X5" s="1746"/>
      <c r="Y5" s="1423"/>
    </row>
    <row r="6" spans="1:27" ht="20.100000000000001" customHeight="1">
      <c r="A6" s="1441" t="s">
        <v>11</v>
      </c>
      <c r="B6" s="1441"/>
      <c r="C6" s="1442"/>
      <c r="D6" s="1082">
        <v>100418</v>
      </c>
      <c r="E6" s="336">
        <v>2828</v>
      </c>
      <c r="F6" s="336">
        <v>97590</v>
      </c>
      <c r="G6" s="336">
        <v>78084</v>
      </c>
      <c r="H6" s="327">
        <v>3124</v>
      </c>
      <c r="I6" s="336">
        <v>19506</v>
      </c>
      <c r="J6" s="336"/>
      <c r="K6" s="336"/>
      <c r="L6" s="336"/>
      <c r="M6" s="336"/>
      <c r="N6" s="336"/>
      <c r="O6" s="1091"/>
      <c r="P6" s="336"/>
      <c r="Q6" s="336"/>
      <c r="R6" s="336"/>
      <c r="S6" s="336"/>
      <c r="T6" s="336"/>
      <c r="U6" s="1079"/>
      <c r="V6" s="1079"/>
      <c r="W6" s="336"/>
      <c r="X6" s="336"/>
      <c r="Y6" s="1092"/>
      <c r="AA6" s="337"/>
    </row>
    <row r="7" spans="1:27" ht="20.100000000000001" customHeight="1">
      <c r="A7" s="1428" t="s">
        <v>12</v>
      </c>
      <c r="B7" s="1428"/>
      <c r="C7" s="1429"/>
      <c r="D7" s="1082">
        <v>48703</v>
      </c>
      <c r="E7" s="336">
        <v>831</v>
      </c>
      <c r="F7" s="336">
        <v>47872</v>
      </c>
      <c r="G7" s="336">
        <v>35893</v>
      </c>
      <c r="H7" s="327">
        <v>2999</v>
      </c>
      <c r="I7" s="336">
        <v>11979</v>
      </c>
      <c r="J7" s="336"/>
      <c r="K7" s="336"/>
      <c r="L7" s="336"/>
      <c r="M7" s="336"/>
      <c r="N7" s="336"/>
      <c r="O7" s="1091"/>
      <c r="P7" s="336"/>
      <c r="Q7" s="336"/>
      <c r="R7" s="336"/>
      <c r="S7" s="336"/>
      <c r="T7" s="336"/>
      <c r="U7" s="1079"/>
      <c r="V7" s="1079"/>
      <c r="W7" s="336"/>
      <c r="X7" s="336"/>
      <c r="Y7" s="1092"/>
      <c r="AA7" s="337"/>
    </row>
    <row r="8" spans="1:27" ht="20.100000000000001" customHeight="1">
      <c r="A8" s="1428" t="s">
        <v>13</v>
      </c>
      <c r="B8" s="1428"/>
      <c r="C8" s="1429"/>
      <c r="D8" s="1082">
        <v>58477</v>
      </c>
      <c r="E8" s="336">
        <v>3026</v>
      </c>
      <c r="F8" s="336">
        <v>55451</v>
      </c>
      <c r="G8" s="336">
        <v>43195</v>
      </c>
      <c r="H8" s="779">
        <v>3360</v>
      </c>
      <c r="I8" s="336">
        <v>12256</v>
      </c>
      <c r="J8" s="336"/>
      <c r="K8" s="336"/>
      <c r="L8" s="336"/>
      <c r="M8" s="336"/>
      <c r="N8" s="336"/>
      <c r="O8" s="1091"/>
      <c r="P8" s="336"/>
      <c r="Q8" s="336"/>
      <c r="R8" s="336"/>
      <c r="S8" s="336"/>
      <c r="T8" s="336"/>
      <c r="U8" s="1079"/>
      <c r="V8" s="1079"/>
      <c r="W8" s="336"/>
      <c r="X8" s="336"/>
      <c r="Y8" s="1092"/>
      <c r="AA8" s="337"/>
    </row>
    <row r="9" spans="1:27" ht="20.100000000000001" customHeight="1">
      <c r="A9" s="1428" t="s">
        <v>14</v>
      </c>
      <c r="B9" s="1428"/>
      <c r="C9" s="1429"/>
      <c r="D9" s="1082">
        <v>73486</v>
      </c>
      <c r="E9" s="336">
        <v>2527</v>
      </c>
      <c r="F9" s="336">
        <v>70959</v>
      </c>
      <c r="G9" s="336">
        <v>56198</v>
      </c>
      <c r="H9" s="779">
        <v>3455</v>
      </c>
      <c r="I9" s="336">
        <v>14761</v>
      </c>
      <c r="J9" s="336"/>
      <c r="K9" s="336"/>
      <c r="L9" s="336"/>
      <c r="M9" s="336"/>
      <c r="N9" s="336"/>
      <c r="O9" s="1091"/>
      <c r="P9" s="336"/>
      <c r="Q9" s="336"/>
      <c r="R9" s="336"/>
      <c r="S9" s="336"/>
      <c r="T9" s="336"/>
      <c r="U9" s="1079"/>
      <c r="V9" s="1079"/>
      <c r="W9" s="336"/>
      <c r="X9" s="336"/>
      <c r="Y9" s="1092"/>
      <c r="AA9" s="337"/>
    </row>
    <row r="10" spans="1:27" s="323" customFormat="1" ht="20.100000000000001" customHeight="1">
      <c r="A10" s="1421" t="s">
        <v>15</v>
      </c>
      <c r="B10" s="1421"/>
      <c r="C10" s="1422"/>
      <c r="D10" s="1085">
        <v>80886</v>
      </c>
      <c r="E10" s="1085">
        <v>2881</v>
      </c>
      <c r="F10" s="1085">
        <v>78005</v>
      </c>
      <c r="G10" s="1085">
        <v>63329</v>
      </c>
      <c r="H10" s="1085">
        <v>3246</v>
      </c>
      <c r="I10" s="1085">
        <v>14676</v>
      </c>
      <c r="J10" s="1085"/>
      <c r="K10" s="1085"/>
      <c r="L10" s="1085"/>
      <c r="M10" s="1085"/>
      <c r="N10" s="1085"/>
      <c r="O10" s="1093"/>
      <c r="P10" s="1085"/>
      <c r="Q10" s="1085"/>
      <c r="R10" s="1085"/>
      <c r="S10" s="1085"/>
      <c r="T10" s="1085"/>
      <c r="U10" s="1094"/>
      <c r="V10" s="1094"/>
      <c r="W10" s="1085"/>
      <c r="X10" s="1085"/>
      <c r="Y10" s="1095"/>
      <c r="AA10" s="1096"/>
    </row>
    <row r="11" spans="1:27" ht="19.5" customHeight="1">
      <c r="A11" s="323"/>
      <c r="B11" s="867"/>
      <c r="C11" s="867"/>
      <c r="D11" s="1087"/>
      <c r="E11" s="1085"/>
      <c r="F11" s="1085"/>
      <c r="G11" s="1085"/>
      <c r="H11" s="1086"/>
      <c r="I11" s="1085"/>
      <c r="J11" s="336"/>
      <c r="K11" s="336"/>
      <c r="L11" s="336"/>
      <c r="M11" s="336"/>
      <c r="N11" s="336"/>
      <c r="O11" s="1091"/>
      <c r="P11" s="336"/>
      <c r="Q11" s="336"/>
      <c r="R11" s="336"/>
      <c r="S11" s="336"/>
      <c r="T11" s="336"/>
      <c r="U11" s="1079"/>
      <c r="V11" s="1079"/>
      <c r="W11" s="336"/>
      <c r="X11" s="336"/>
      <c r="Y11" s="1092"/>
      <c r="AA11" s="337"/>
    </row>
    <row r="12" spans="1:27" ht="20.100000000000001" customHeight="1">
      <c r="A12" s="1423" t="s">
        <v>16</v>
      </c>
      <c r="B12" s="1423"/>
      <c r="C12" s="95" t="s">
        <v>1294</v>
      </c>
      <c r="D12" s="1082">
        <v>6327</v>
      </c>
      <c r="E12" s="1084">
        <v>112</v>
      </c>
      <c r="F12" s="336">
        <v>6215</v>
      </c>
      <c r="G12" s="336">
        <v>5057</v>
      </c>
      <c r="H12" s="1084">
        <v>236</v>
      </c>
      <c r="I12" s="336">
        <v>1158</v>
      </c>
      <c r="J12" s="336"/>
      <c r="K12" s="336"/>
      <c r="L12" s="336"/>
      <c r="M12" s="336"/>
      <c r="N12" s="336"/>
      <c r="O12" s="1091"/>
      <c r="P12" s="336"/>
      <c r="Q12" s="336"/>
      <c r="R12" s="336"/>
      <c r="S12" s="336"/>
      <c r="T12" s="336"/>
      <c r="U12" s="1079"/>
      <c r="V12" s="1079"/>
      <c r="W12" s="336"/>
      <c r="X12" s="336"/>
      <c r="Y12" s="1092"/>
      <c r="AA12" s="337"/>
    </row>
    <row r="13" spans="1:27" ht="20.100000000000001" customHeight="1">
      <c r="C13" s="1083" t="s">
        <v>15</v>
      </c>
      <c r="D13" s="1082">
        <v>7070</v>
      </c>
      <c r="E13" s="1084">
        <v>211</v>
      </c>
      <c r="F13" s="336">
        <v>6859</v>
      </c>
      <c r="G13" s="336">
        <v>5394</v>
      </c>
      <c r="H13" s="1084">
        <v>311</v>
      </c>
      <c r="I13" s="336">
        <v>1465</v>
      </c>
      <c r="J13" s="336"/>
      <c r="K13" s="336"/>
      <c r="L13" s="336"/>
      <c r="M13" s="336"/>
      <c r="N13" s="336"/>
      <c r="O13" s="1091"/>
      <c r="P13" s="336"/>
      <c r="Q13" s="336"/>
      <c r="R13" s="336"/>
      <c r="S13" s="336"/>
      <c r="T13" s="336"/>
      <c r="U13" s="1079"/>
      <c r="V13" s="1079"/>
      <c r="W13" s="336"/>
      <c r="X13" s="336"/>
      <c r="Y13" s="1092"/>
      <c r="AA13" s="337"/>
    </row>
    <row r="14" spans="1:27" ht="20.100000000000001" customHeight="1">
      <c r="A14" s="323"/>
      <c r="B14" s="867"/>
      <c r="C14" s="1083" t="s">
        <v>1933</v>
      </c>
      <c r="D14" s="1082">
        <v>7255</v>
      </c>
      <c r="E14" s="1084">
        <v>358</v>
      </c>
      <c r="F14" s="336">
        <v>6897</v>
      </c>
      <c r="G14" s="336">
        <v>5590</v>
      </c>
      <c r="H14" s="930">
        <v>233</v>
      </c>
      <c r="I14" s="336">
        <v>1307</v>
      </c>
      <c r="J14" s="336"/>
      <c r="K14" s="336"/>
      <c r="L14" s="336"/>
      <c r="M14" s="336"/>
      <c r="N14" s="336"/>
      <c r="O14" s="1091"/>
      <c r="P14" s="336"/>
      <c r="Q14" s="336"/>
      <c r="R14" s="336"/>
      <c r="S14" s="336"/>
      <c r="T14" s="336"/>
      <c r="U14" s="1079"/>
      <c r="V14" s="1079"/>
      <c r="W14" s="336"/>
      <c r="X14" s="336"/>
      <c r="Y14" s="1092"/>
      <c r="AA14" s="337"/>
    </row>
    <row r="15" spans="1:27" ht="20.100000000000001" customHeight="1">
      <c r="A15" s="323"/>
      <c r="B15" s="867"/>
      <c r="C15" s="1083" t="s">
        <v>1302</v>
      </c>
      <c r="D15" s="1082">
        <v>7568</v>
      </c>
      <c r="E15" s="1084">
        <v>344</v>
      </c>
      <c r="F15" s="336">
        <v>7224</v>
      </c>
      <c r="G15" s="336">
        <v>5921</v>
      </c>
      <c r="H15" s="930">
        <v>294</v>
      </c>
      <c r="I15" s="336">
        <v>1303</v>
      </c>
      <c r="J15" s="336"/>
      <c r="K15" s="336"/>
      <c r="L15" s="336"/>
      <c r="M15" s="336"/>
      <c r="N15" s="336"/>
      <c r="O15" s="1091"/>
      <c r="P15" s="336"/>
      <c r="Q15" s="336"/>
      <c r="R15" s="336"/>
      <c r="S15" s="336"/>
      <c r="T15" s="336"/>
      <c r="U15" s="1079"/>
      <c r="V15" s="1079"/>
      <c r="W15" s="336"/>
      <c r="X15" s="336"/>
      <c r="Y15" s="1092"/>
      <c r="AA15" s="337"/>
    </row>
    <row r="16" spans="1:27" ht="20.100000000000001" customHeight="1">
      <c r="B16" s="866"/>
      <c r="C16" s="1083" t="s">
        <v>1301</v>
      </c>
      <c r="D16" s="1082">
        <v>7603</v>
      </c>
      <c r="E16" s="1084">
        <v>408</v>
      </c>
      <c r="F16" s="336">
        <v>7195</v>
      </c>
      <c r="G16" s="336">
        <v>5682</v>
      </c>
      <c r="H16" s="930">
        <v>317</v>
      </c>
      <c r="I16" s="1097">
        <v>1513</v>
      </c>
      <c r="J16" s="336"/>
      <c r="K16" s="336"/>
      <c r="L16" s="1097"/>
      <c r="M16" s="1097"/>
      <c r="N16" s="1097"/>
      <c r="O16" s="1097"/>
      <c r="P16" s="1097"/>
      <c r="Q16" s="1097"/>
      <c r="R16" s="1097"/>
      <c r="S16" s="1097"/>
      <c r="T16" s="1097"/>
      <c r="U16" s="1097"/>
      <c r="V16" s="1097"/>
      <c r="W16" s="1097"/>
      <c r="X16" s="1097"/>
      <c r="Y16" s="1097"/>
    </row>
    <row r="17" spans="1:25" ht="20.100000000000001" customHeight="1">
      <c r="C17" s="1083" t="s">
        <v>1300</v>
      </c>
      <c r="D17" s="1082">
        <v>7185</v>
      </c>
      <c r="E17" s="1091">
        <v>291</v>
      </c>
      <c r="F17" s="336">
        <v>6894</v>
      </c>
      <c r="G17" s="336">
        <v>5634</v>
      </c>
      <c r="H17" s="930">
        <v>277</v>
      </c>
      <c r="I17" s="1079">
        <v>1260</v>
      </c>
      <c r="J17" s="336"/>
      <c r="K17" s="336"/>
      <c r="L17" s="1091"/>
      <c r="M17" s="1091"/>
      <c r="N17" s="1091"/>
      <c r="O17" s="1091"/>
      <c r="P17" s="1091"/>
      <c r="Q17" s="1091"/>
      <c r="R17" s="1091"/>
      <c r="S17" s="1091"/>
      <c r="T17" s="1091"/>
      <c r="U17" s="1091"/>
      <c r="V17" s="1091"/>
      <c r="W17" s="1091"/>
      <c r="X17" s="1091"/>
      <c r="Y17" s="1091"/>
    </row>
    <row r="18" spans="1:25" ht="20.100000000000001" customHeight="1">
      <c r="C18" s="14" t="s">
        <v>1963</v>
      </c>
      <c r="D18" s="1082">
        <v>7839</v>
      </c>
      <c r="E18" s="1091">
        <v>299</v>
      </c>
      <c r="F18" s="336">
        <v>7540</v>
      </c>
      <c r="G18" s="336">
        <v>6307</v>
      </c>
      <c r="H18" s="930">
        <v>195</v>
      </c>
      <c r="I18" s="1091">
        <v>1233</v>
      </c>
      <c r="J18" s="336"/>
      <c r="K18" s="336"/>
      <c r="L18" s="1091"/>
      <c r="M18" s="1091"/>
      <c r="N18" s="1079"/>
      <c r="O18" s="1091"/>
      <c r="P18" s="1091"/>
      <c r="Q18" s="1091"/>
      <c r="R18" s="1091"/>
      <c r="S18" s="1091"/>
      <c r="T18" s="1091"/>
      <c r="U18" s="1091"/>
      <c r="V18" s="1091"/>
      <c r="W18" s="1091"/>
      <c r="X18" s="1091"/>
      <c r="Y18" s="1079"/>
    </row>
    <row r="19" spans="1:25" ht="20.100000000000001" customHeight="1">
      <c r="C19" s="14" t="s">
        <v>1883</v>
      </c>
      <c r="D19" s="1082">
        <v>6467</v>
      </c>
      <c r="E19" s="1091">
        <v>248</v>
      </c>
      <c r="F19" s="336">
        <v>6219</v>
      </c>
      <c r="G19" s="336">
        <v>4948</v>
      </c>
      <c r="H19" s="930">
        <v>368</v>
      </c>
      <c r="I19" s="1091">
        <v>1271</v>
      </c>
      <c r="J19" s="336"/>
      <c r="K19" s="336"/>
      <c r="L19" s="1091"/>
      <c r="M19" s="1091"/>
      <c r="N19" s="1079"/>
      <c r="O19" s="1091"/>
      <c r="P19" s="1091"/>
      <c r="Q19" s="1091"/>
      <c r="R19" s="1091"/>
      <c r="S19" s="1091"/>
      <c r="T19" s="1091"/>
      <c r="U19" s="1091"/>
      <c r="V19" s="1091"/>
      <c r="W19" s="1091"/>
      <c r="X19" s="1091"/>
      <c r="Y19" s="1079"/>
    </row>
    <row r="20" spans="1:25" ht="20.100000000000001" customHeight="1">
      <c r="C20" s="14" t="s">
        <v>2053</v>
      </c>
      <c r="D20" s="1082">
        <v>6053</v>
      </c>
      <c r="E20" s="1091">
        <v>198</v>
      </c>
      <c r="F20" s="336">
        <v>5855</v>
      </c>
      <c r="G20" s="336">
        <v>4751</v>
      </c>
      <c r="H20" s="930">
        <v>327</v>
      </c>
      <c r="I20" s="1091">
        <v>1104</v>
      </c>
      <c r="J20" s="336"/>
      <c r="K20" s="336"/>
      <c r="L20" s="1091"/>
      <c r="M20" s="1091"/>
      <c r="N20" s="1079"/>
      <c r="O20" s="1091"/>
      <c r="P20" s="1091"/>
      <c r="Q20" s="1091"/>
      <c r="R20" s="1091"/>
      <c r="S20" s="1091"/>
      <c r="T20" s="1091"/>
      <c r="U20" s="1091"/>
      <c r="V20" s="1091"/>
      <c r="W20" s="1091"/>
      <c r="X20" s="1091"/>
      <c r="Y20" s="1079"/>
    </row>
    <row r="21" spans="1:25" ht="20.100000000000001" customHeight="1">
      <c r="A21" s="1423" t="s">
        <v>22</v>
      </c>
      <c r="B21" s="1423"/>
      <c r="C21" s="14" t="s">
        <v>1293</v>
      </c>
      <c r="D21" s="1082">
        <v>5327</v>
      </c>
      <c r="E21" s="1091">
        <v>158</v>
      </c>
      <c r="F21" s="336">
        <v>5169</v>
      </c>
      <c r="G21" s="336">
        <v>4072</v>
      </c>
      <c r="H21" s="930">
        <v>304</v>
      </c>
      <c r="I21" s="1091">
        <v>1097</v>
      </c>
      <c r="J21" s="336"/>
      <c r="K21" s="336"/>
      <c r="L21" s="1091"/>
      <c r="M21" s="1091"/>
      <c r="N21" s="1079"/>
      <c r="O21" s="1091"/>
      <c r="P21" s="1091"/>
      <c r="Q21" s="1091"/>
      <c r="R21" s="1091"/>
      <c r="S21" s="1091"/>
      <c r="T21" s="1091"/>
      <c r="U21" s="1091"/>
      <c r="V21" s="1091"/>
      <c r="W21" s="1091"/>
      <c r="X21" s="1091"/>
      <c r="Y21" s="1091"/>
    </row>
    <row r="22" spans="1:25" ht="20.100000000000001" customHeight="1">
      <c r="C22" s="14" t="s">
        <v>12</v>
      </c>
      <c r="D22" s="1082">
        <v>6621</v>
      </c>
      <c r="E22" s="1091">
        <v>220</v>
      </c>
      <c r="F22" s="336">
        <v>6401</v>
      </c>
      <c r="G22" s="336">
        <v>5284</v>
      </c>
      <c r="H22" s="930">
        <v>249</v>
      </c>
      <c r="I22" s="1091">
        <v>1117</v>
      </c>
      <c r="J22" s="336"/>
      <c r="K22" s="336"/>
      <c r="L22" s="1091"/>
      <c r="M22" s="1091"/>
      <c r="N22" s="1079"/>
      <c r="O22" s="1091"/>
      <c r="P22" s="1091"/>
      <c r="Q22" s="1091"/>
      <c r="R22" s="1091"/>
      <c r="S22" s="1091"/>
      <c r="T22" s="1091"/>
      <c r="U22" s="1091"/>
      <c r="V22" s="1091"/>
      <c r="W22" s="1091"/>
      <c r="X22" s="1091"/>
      <c r="Y22" s="1091"/>
    </row>
    <row r="23" spans="1:25" ht="20.100000000000001" customHeight="1" thickBot="1">
      <c r="A23" s="925"/>
      <c r="B23" s="925"/>
      <c r="C23" s="988" t="s">
        <v>13</v>
      </c>
      <c r="D23" s="1081">
        <v>5571</v>
      </c>
      <c r="E23" s="909">
        <v>34</v>
      </c>
      <c r="F23" s="1080">
        <v>5537</v>
      </c>
      <c r="G23" s="1080">
        <v>4689</v>
      </c>
      <c r="H23" s="909">
        <v>135</v>
      </c>
      <c r="I23" s="1098">
        <v>848</v>
      </c>
      <c r="J23" s="336"/>
      <c r="K23" s="336"/>
      <c r="L23" s="1091"/>
      <c r="M23" s="1091"/>
      <c r="N23" s="1079"/>
      <c r="O23" s="1091"/>
      <c r="P23" s="1091"/>
      <c r="Q23" s="1091"/>
      <c r="R23" s="1091"/>
      <c r="S23" s="1091"/>
      <c r="T23" s="1091"/>
      <c r="U23" s="1091"/>
      <c r="V23" s="1091"/>
      <c r="W23" s="1091"/>
      <c r="X23" s="1091"/>
      <c r="Y23" s="1091"/>
    </row>
    <row r="24" spans="1:25" ht="9.9499999999999993" customHeight="1">
      <c r="E24" s="337"/>
      <c r="F24" s="337"/>
      <c r="G24" s="337"/>
      <c r="H24" s="337"/>
      <c r="I24" s="337"/>
      <c r="J24" s="1078"/>
      <c r="K24" s="866"/>
      <c r="L24" s="866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1099"/>
    </row>
    <row r="25" spans="1:25" ht="20.100000000000001" customHeight="1">
      <c r="A25" s="875" t="s">
        <v>2052</v>
      </c>
      <c r="E25" s="337"/>
      <c r="F25" s="337"/>
      <c r="G25" s="337"/>
      <c r="H25" s="337"/>
      <c r="I25" s="337"/>
      <c r="J25" s="1078"/>
      <c r="K25" s="866"/>
      <c r="L25" s="866"/>
      <c r="M25" s="337"/>
      <c r="N25" s="337"/>
      <c r="O25" s="337"/>
      <c r="P25" s="337"/>
      <c r="Q25" s="337"/>
      <c r="R25" s="337"/>
      <c r="S25" s="337"/>
      <c r="T25" s="337"/>
      <c r="U25" s="337"/>
      <c r="V25" s="337"/>
      <c r="W25" s="337"/>
      <c r="X25" s="337"/>
      <c r="Y25" s="1099"/>
    </row>
    <row r="26" spans="1:25" ht="20.100000000000001" customHeight="1">
      <c r="A26" s="1748" t="s">
        <v>2051</v>
      </c>
      <c r="B26" s="1748"/>
      <c r="C26" s="1748"/>
      <c r="D26" s="1748"/>
      <c r="E26" s="1748"/>
      <c r="F26" s="1748"/>
      <c r="G26" s="1748"/>
      <c r="H26" s="1748"/>
      <c r="I26" s="1748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</row>
    <row r="27" spans="1:25" ht="19.5" customHeight="1">
      <c r="A27" s="95"/>
      <c r="B27" s="95"/>
      <c r="C27" s="95"/>
      <c r="D27" s="95"/>
      <c r="E27" s="1100"/>
      <c r="F27" s="95"/>
      <c r="G27" s="1100"/>
      <c r="H27" s="1100"/>
      <c r="I27" s="1100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</row>
  </sheetData>
  <mergeCells count="22">
    <mergeCell ref="A26:I26"/>
    <mergeCell ref="A21:B21"/>
    <mergeCell ref="A12:B12"/>
    <mergeCell ref="A1:I1"/>
    <mergeCell ref="A6:C6"/>
    <mergeCell ref="A7:C7"/>
    <mergeCell ref="A8:C8"/>
    <mergeCell ref="A9:C9"/>
    <mergeCell ref="A10:C10"/>
    <mergeCell ref="F4:F5"/>
    <mergeCell ref="G4:G5"/>
    <mergeCell ref="I4:I5"/>
    <mergeCell ref="Y3:Y5"/>
    <mergeCell ref="E3:E5"/>
    <mergeCell ref="A3:C5"/>
    <mergeCell ref="X4:X5"/>
    <mergeCell ref="W4:W5"/>
    <mergeCell ref="U3:W3"/>
    <mergeCell ref="U4:U5"/>
    <mergeCell ref="V4:V5"/>
    <mergeCell ref="D3:D5"/>
    <mergeCell ref="F3:I3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zoomScaleNormal="100" zoomScaleSheetLayoutView="100" workbookViewId="0">
      <selection sqref="A1:XFD1048576"/>
    </sheetView>
  </sheetViews>
  <sheetFormatPr defaultRowHeight="13.5"/>
  <cols>
    <col min="1" max="1" width="5.5" style="875" customWidth="1"/>
    <col min="2" max="2" width="4.625" style="875" customWidth="1"/>
    <col min="3" max="3" width="6" style="875" customWidth="1"/>
    <col min="4" max="4" width="12.75" style="875" customWidth="1"/>
    <col min="5" max="13" width="12.625" style="875" customWidth="1"/>
    <col min="14" max="18" width="6.125" style="875" customWidth="1"/>
    <col min="19" max="19" width="9.375" style="875" customWidth="1"/>
    <col min="20" max="22" width="9.75" style="875" customWidth="1"/>
    <col min="23" max="23" width="10" style="875" customWidth="1"/>
    <col min="24" max="25" width="11.625" style="875" customWidth="1"/>
    <col min="26" max="16384" width="9" style="875"/>
  </cols>
  <sheetData>
    <row r="1" spans="1:27" ht="27" customHeight="1">
      <c r="A1" s="1424" t="s">
        <v>2157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  <c r="N1" s="323"/>
      <c r="O1" s="323"/>
      <c r="P1" s="323"/>
      <c r="Q1" s="323"/>
      <c r="R1" s="323"/>
      <c r="S1" s="323"/>
      <c r="T1" s="323"/>
      <c r="U1" s="323"/>
      <c r="V1" s="323"/>
      <c r="W1" s="323"/>
      <c r="X1" s="323"/>
      <c r="Y1" s="323"/>
    </row>
    <row r="2" spans="1:27" ht="20.100000000000001" customHeight="1" thickBot="1">
      <c r="A2" s="874" t="s">
        <v>1296</v>
      </c>
      <c r="C2" s="866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867"/>
      <c r="P2" s="867"/>
      <c r="Q2" s="867"/>
      <c r="R2" s="867"/>
      <c r="S2" s="867"/>
      <c r="T2" s="867"/>
      <c r="U2" s="867"/>
      <c r="V2" s="867"/>
      <c r="W2" s="867"/>
      <c r="X2" s="867"/>
      <c r="Y2" s="1090"/>
    </row>
    <row r="3" spans="1:27" ht="20.100000000000001" customHeight="1">
      <c r="A3" s="1425" t="s">
        <v>2</v>
      </c>
      <c r="B3" s="1426"/>
      <c r="C3" s="1426"/>
      <c r="D3" s="1426" t="s">
        <v>2156</v>
      </c>
      <c r="E3" s="1749" t="s">
        <v>2155</v>
      </c>
      <c r="F3" s="1749"/>
      <c r="G3" s="1749"/>
      <c r="H3" s="1749"/>
      <c r="I3" s="1749"/>
      <c r="J3" s="1749"/>
      <c r="K3" s="1623" t="s">
        <v>2154</v>
      </c>
      <c r="L3" s="1426" t="s">
        <v>2153</v>
      </c>
      <c r="M3" s="1624" t="s">
        <v>2152</v>
      </c>
      <c r="U3" s="1423"/>
      <c r="V3" s="1423"/>
      <c r="W3" s="1423"/>
      <c r="X3" s="866"/>
      <c r="Y3" s="842"/>
    </row>
    <row r="4" spans="1:27" ht="30" customHeight="1">
      <c r="A4" s="1443"/>
      <c r="B4" s="1444"/>
      <c r="C4" s="1444"/>
      <c r="D4" s="1444"/>
      <c r="E4" s="878" t="s">
        <v>1716</v>
      </c>
      <c r="F4" s="1040" t="s">
        <v>2151</v>
      </c>
      <c r="G4" s="1040" t="s">
        <v>2150</v>
      </c>
      <c r="H4" s="1040" t="s">
        <v>2149</v>
      </c>
      <c r="I4" s="547" t="s">
        <v>2148</v>
      </c>
      <c r="J4" s="547" t="s">
        <v>2147</v>
      </c>
      <c r="K4" s="1733"/>
      <c r="L4" s="1444"/>
      <c r="M4" s="1625"/>
      <c r="U4" s="866"/>
      <c r="V4" s="866"/>
      <c r="W4" s="866"/>
      <c r="X4" s="866"/>
      <c r="Y4" s="842"/>
    </row>
    <row r="5" spans="1:27" ht="20.100000000000001" customHeight="1">
      <c r="A5" s="1441" t="s">
        <v>11</v>
      </c>
      <c r="B5" s="1441"/>
      <c r="C5" s="1442"/>
      <c r="D5" s="1188">
        <v>1310544</v>
      </c>
      <c r="E5" s="787">
        <v>907939</v>
      </c>
      <c r="F5" s="787">
        <v>379860</v>
      </c>
      <c r="G5" s="787">
        <v>372074</v>
      </c>
      <c r="H5" s="787">
        <v>46205</v>
      </c>
      <c r="I5" s="787">
        <v>94698</v>
      </c>
      <c r="J5" s="787">
        <v>15102</v>
      </c>
      <c r="K5" s="787">
        <v>174400</v>
      </c>
      <c r="L5" s="787">
        <v>223469</v>
      </c>
      <c r="M5" s="787">
        <v>4736</v>
      </c>
      <c r="N5" s="336"/>
      <c r="O5" s="1091"/>
      <c r="P5" s="336"/>
      <c r="Q5" s="336"/>
      <c r="R5" s="336"/>
      <c r="S5" s="336"/>
      <c r="T5" s="336"/>
      <c r="U5" s="1079"/>
      <c r="V5" s="1079"/>
      <c r="W5" s="336"/>
      <c r="X5" s="336"/>
      <c r="Y5" s="1092"/>
      <c r="AA5" s="337"/>
    </row>
    <row r="6" spans="1:27" ht="20.100000000000001" customHeight="1">
      <c r="A6" s="1428" t="s">
        <v>12</v>
      </c>
      <c r="B6" s="1428"/>
      <c r="C6" s="1429"/>
      <c r="D6" s="1188">
        <v>438185</v>
      </c>
      <c r="E6" s="787">
        <v>188432</v>
      </c>
      <c r="F6" s="787">
        <v>74037</v>
      </c>
      <c r="G6" s="787">
        <v>61308</v>
      </c>
      <c r="H6" s="787">
        <v>11036</v>
      </c>
      <c r="I6" s="787">
        <v>36236</v>
      </c>
      <c r="J6" s="787">
        <v>5815</v>
      </c>
      <c r="K6" s="787">
        <v>20277</v>
      </c>
      <c r="L6" s="787">
        <v>227966</v>
      </c>
      <c r="M6" s="787">
        <v>1510</v>
      </c>
      <c r="N6" s="336"/>
      <c r="O6" s="1091"/>
      <c r="P6" s="336"/>
      <c r="Q6" s="336"/>
      <c r="R6" s="336"/>
      <c r="S6" s="336"/>
      <c r="T6" s="336"/>
      <c r="U6" s="1079"/>
      <c r="V6" s="1079"/>
      <c r="W6" s="336"/>
      <c r="X6" s="336"/>
      <c r="Y6" s="1092"/>
      <c r="AA6" s="337"/>
    </row>
    <row r="7" spans="1:27" ht="20.100000000000001" customHeight="1">
      <c r="A7" s="1428" t="s">
        <v>13</v>
      </c>
      <c r="B7" s="1428"/>
      <c r="C7" s="1429"/>
      <c r="D7" s="1188">
        <v>563512</v>
      </c>
      <c r="E7" s="787">
        <v>317509</v>
      </c>
      <c r="F7" s="787">
        <v>113783</v>
      </c>
      <c r="G7" s="787">
        <v>108195</v>
      </c>
      <c r="H7" s="787">
        <v>38184</v>
      </c>
      <c r="I7" s="787">
        <v>50204</v>
      </c>
      <c r="J7" s="787">
        <v>7143</v>
      </c>
      <c r="K7" s="787">
        <v>20897</v>
      </c>
      <c r="L7" s="787">
        <v>223277</v>
      </c>
      <c r="M7" s="787">
        <v>1829</v>
      </c>
      <c r="N7" s="336"/>
      <c r="O7" s="1091"/>
      <c r="P7" s="336"/>
      <c r="Q7" s="336"/>
      <c r="R7" s="336"/>
      <c r="S7" s="336"/>
      <c r="T7" s="336"/>
      <c r="U7" s="1079"/>
      <c r="V7" s="1079"/>
      <c r="W7" s="336"/>
      <c r="X7" s="336"/>
      <c r="Y7" s="1092"/>
      <c r="AA7" s="337"/>
    </row>
    <row r="8" spans="1:27" ht="20.100000000000001" customHeight="1">
      <c r="A8" s="1428" t="s">
        <v>14</v>
      </c>
      <c r="B8" s="1428"/>
      <c r="C8" s="1429"/>
      <c r="D8" s="1188">
        <v>836293</v>
      </c>
      <c r="E8" s="788">
        <v>523826</v>
      </c>
      <c r="F8" s="788">
        <v>193151</v>
      </c>
      <c r="G8" s="788">
        <v>205938</v>
      </c>
      <c r="H8" s="788">
        <v>38517</v>
      </c>
      <c r="I8" s="788">
        <v>75573</v>
      </c>
      <c r="J8" s="788">
        <v>10647</v>
      </c>
      <c r="K8" s="788">
        <v>26005</v>
      </c>
      <c r="L8" s="788">
        <v>283960</v>
      </c>
      <c r="M8" s="788">
        <v>2502</v>
      </c>
      <c r="N8" s="336"/>
      <c r="O8" s="1091"/>
      <c r="P8" s="336"/>
      <c r="Q8" s="336"/>
      <c r="R8" s="336"/>
      <c r="S8" s="336"/>
      <c r="T8" s="336"/>
      <c r="U8" s="1079"/>
      <c r="V8" s="1079"/>
      <c r="W8" s="336"/>
      <c r="X8" s="336"/>
      <c r="Y8" s="1092"/>
      <c r="AA8" s="337"/>
    </row>
    <row r="9" spans="1:27" s="323" customFormat="1" ht="20.100000000000001" customHeight="1">
      <c r="A9" s="1421" t="s">
        <v>15</v>
      </c>
      <c r="B9" s="1421"/>
      <c r="C9" s="1422"/>
      <c r="D9" s="1191">
        <v>902336</v>
      </c>
      <c r="E9" s="1189">
        <v>649742</v>
      </c>
      <c r="F9" s="1189">
        <v>240069</v>
      </c>
      <c r="G9" s="1189">
        <v>275068</v>
      </c>
      <c r="H9" s="1189">
        <v>37779</v>
      </c>
      <c r="I9" s="1189">
        <v>85180</v>
      </c>
      <c r="J9" s="1189">
        <v>11646</v>
      </c>
      <c r="K9" s="1189">
        <v>32590</v>
      </c>
      <c r="L9" s="1189">
        <v>217066</v>
      </c>
      <c r="M9" s="1189">
        <v>2938</v>
      </c>
      <c r="N9" s="1085"/>
      <c r="O9" s="1093"/>
      <c r="P9" s="1085"/>
      <c r="Q9" s="1085"/>
      <c r="R9" s="1085"/>
      <c r="S9" s="1085"/>
      <c r="T9" s="1085"/>
      <c r="U9" s="1094"/>
      <c r="V9" s="1094"/>
      <c r="W9" s="1085"/>
      <c r="X9" s="1085"/>
      <c r="Y9" s="1095"/>
      <c r="AA9" s="1096"/>
    </row>
    <row r="10" spans="1:27" ht="19.5" customHeight="1">
      <c r="A10" s="323"/>
      <c r="B10" s="867"/>
      <c r="C10" s="867"/>
      <c r="D10" s="1191"/>
      <c r="E10" s="1190"/>
      <c r="F10" s="1190"/>
      <c r="G10" s="1189"/>
      <c r="H10" s="1189"/>
      <c r="I10" s="1189"/>
      <c r="J10" s="1189"/>
      <c r="K10" s="1189"/>
      <c r="L10" s="1189"/>
      <c r="M10" s="1189"/>
      <c r="N10" s="336"/>
      <c r="O10" s="1091"/>
      <c r="P10" s="336"/>
      <c r="Q10" s="336"/>
      <c r="R10" s="336"/>
      <c r="S10" s="336"/>
      <c r="T10" s="336"/>
      <c r="U10" s="1079"/>
      <c r="V10" s="1079"/>
      <c r="W10" s="336"/>
      <c r="X10" s="336"/>
      <c r="Y10" s="1092"/>
      <c r="AA10" s="337"/>
    </row>
    <row r="11" spans="1:27" ht="20.100000000000001" customHeight="1">
      <c r="A11" s="1423" t="s">
        <v>16</v>
      </c>
      <c r="B11" s="1423"/>
      <c r="C11" s="95" t="s">
        <v>1294</v>
      </c>
      <c r="D11" s="1188">
        <v>84848</v>
      </c>
      <c r="E11" s="788">
        <v>56381</v>
      </c>
      <c r="F11" s="787">
        <v>26782</v>
      </c>
      <c r="G11" s="787">
        <v>22892</v>
      </c>
      <c r="H11" s="1187">
        <v>1265</v>
      </c>
      <c r="I11" s="787">
        <v>4997</v>
      </c>
      <c r="J11" s="1187">
        <v>445</v>
      </c>
      <c r="K11" s="787">
        <v>1996</v>
      </c>
      <c r="L11" s="787">
        <v>26458</v>
      </c>
      <c r="M11" s="1187">
        <v>13</v>
      </c>
      <c r="N11" s="336"/>
      <c r="O11" s="1091"/>
      <c r="P11" s="336"/>
      <c r="Q11" s="336"/>
      <c r="R11" s="336"/>
      <c r="S11" s="336"/>
      <c r="T11" s="336"/>
      <c r="U11" s="1079"/>
      <c r="V11" s="1079"/>
      <c r="W11" s="336"/>
      <c r="X11" s="336"/>
      <c r="Y11" s="1092"/>
      <c r="AA11" s="337"/>
    </row>
    <row r="12" spans="1:27" ht="20.100000000000001" customHeight="1">
      <c r="C12" s="1083" t="s">
        <v>15</v>
      </c>
      <c r="D12" s="1188">
        <v>79754</v>
      </c>
      <c r="E12" s="788">
        <v>54094</v>
      </c>
      <c r="F12" s="1187">
        <v>14410</v>
      </c>
      <c r="G12" s="1187">
        <v>22119</v>
      </c>
      <c r="H12" s="1187">
        <v>6798</v>
      </c>
      <c r="I12" s="787">
        <v>8426</v>
      </c>
      <c r="J12" s="1187">
        <v>2341</v>
      </c>
      <c r="K12" s="787">
        <v>2500</v>
      </c>
      <c r="L12" s="787">
        <v>22833</v>
      </c>
      <c r="M12" s="1187">
        <v>327</v>
      </c>
      <c r="N12" s="336"/>
      <c r="O12" s="1091"/>
      <c r="P12" s="336"/>
      <c r="Q12" s="336"/>
      <c r="R12" s="336"/>
      <c r="S12" s="336"/>
      <c r="T12" s="336"/>
      <c r="U12" s="1079"/>
      <c r="V12" s="1079"/>
      <c r="W12" s="336"/>
      <c r="X12" s="336"/>
      <c r="Y12" s="1092"/>
      <c r="AA12" s="337"/>
    </row>
    <row r="13" spans="1:27" ht="20.100000000000001" customHeight="1">
      <c r="A13" s="323"/>
      <c r="B13" s="867"/>
      <c r="C13" s="1083" t="s">
        <v>1933</v>
      </c>
      <c r="D13" s="1188">
        <v>77761</v>
      </c>
      <c r="E13" s="788">
        <v>54673</v>
      </c>
      <c r="F13" s="787">
        <v>18184</v>
      </c>
      <c r="G13" s="787">
        <v>24447</v>
      </c>
      <c r="H13" s="787">
        <v>3822</v>
      </c>
      <c r="I13" s="787">
        <v>7065</v>
      </c>
      <c r="J13" s="787">
        <v>1155</v>
      </c>
      <c r="K13" s="787">
        <v>2606</v>
      </c>
      <c r="L13" s="787">
        <v>19981</v>
      </c>
      <c r="M13" s="787">
        <v>501</v>
      </c>
      <c r="N13" s="336"/>
      <c r="O13" s="1091"/>
      <c r="P13" s="336"/>
      <c r="Q13" s="336"/>
      <c r="R13" s="336"/>
      <c r="S13" s="336"/>
      <c r="T13" s="336"/>
      <c r="U13" s="1079"/>
      <c r="V13" s="1079"/>
      <c r="W13" s="336"/>
      <c r="X13" s="336"/>
      <c r="Y13" s="1092"/>
      <c r="AA13" s="337"/>
    </row>
    <row r="14" spans="1:27" ht="20.100000000000001" customHeight="1">
      <c r="A14" s="323"/>
      <c r="B14" s="867"/>
      <c r="C14" s="1083" t="s">
        <v>1302</v>
      </c>
      <c r="D14" s="1188">
        <v>72113</v>
      </c>
      <c r="E14" s="788">
        <v>48981</v>
      </c>
      <c r="F14" s="787">
        <v>20077</v>
      </c>
      <c r="G14" s="787">
        <v>15469</v>
      </c>
      <c r="H14" s="787">
        <v>2450</v>
      </c>
      <c r="I14" s="787">
        <v>9800</v>
      </c>
      <c r="J14" s="787">
        <v>1185</v>
      </c>
      <c r="K14" s="787">
        <v>2856</v>
      </c>
      <c r="L14" s="787">
        <v>19722</v>
      </c>
      <c r="M14" s="787">
        <v>554</v>
      </c>
      <c r="N14" s="336"/>
      <c r="O14" s="1091"/>
      <c r="P14" s="336"/>
      <c r="Q14" s="336"/>
      <c r="R14" s="336"/>
      <c r="S14" s="336"/>
      <c r="T14" s="336"/>
      <c r="U14" s="1079"/>
      <c r="V14" s="1079"/>
      <c r="W14" s="336"/>
      <c r="X14" s="336"/>
      <c r="Y14" s="1092"/>
      <c r="AA14" s="337"/>
    </row>
    <row r="15" spans="1:27" ht="20.100000000000001" customHeight="1">
      <c r="B15" s="866"/>
      <c r="C15" s="1083" t="s">
        <v>1301</v>
      </c>
      <c r="D15" s="1188">
        <v>76046</v>
      </c>
      <c r="E15" s="788">
        <v>55631</v>
      </c>
      <c r="F15" s="1260">
        <v>21513</v>
      </c>
      <c r="G15" s="1260">
        <v>26747</v>
      </c>
      <c r="H15" s="1260">
        <v>855</v>
      </c>
      <c r="I15" s="1260">
        <v>5317</v>
      </c>
      <c r="J15" s="1260">
        <v>1199</v>
      </c>
      <c r="K15" s="1260">
        <v>2756</v>
      </c>
      <c r="L15" s="1260">
        <v>17609</v>
      </c>
      <c r="M15" s="1187">
        <v>50</v>
      </c>
      <c r="N15" s="336"/>
      <c r="O15" s="1097"/>
      <c r="P15" s="1097"/>
      <c r="Q15" s="1097"/>
      <c r="R15" s="1097"/>
      <c r="S15" s="1097"/>
      <c r="T15" s="1097"/>
      <c r="U15" s="1097"/>
      <c r="V15" s="1097"/>
      <c r="W15" s="1097"/>
      <c r="X15" s="1097"/>
      <c r="Y15" s="1097"/>
    </row>
    <row r="16" spans="1:27" ht="20.100000000000001" customHeight="1">
      <c r="C16" s="1083" t="s">
        <v>1300</v>
      </c>
      <c r="D16" s="1188">
        <v>89085</v>
      </c>
      <c r="E16" s="788">
        <v>67980</v>
      </c>
      <c r="F16" s="788">
        <v>15606</v>
      </c>
      <c r="G16" s="1261">
        <v>43413</v>
      </c>
      <c r="H16" s="787">
        <v>1621</v>
      </c>
      <c r="I16" s="788">
        <v>6444</v>
      </c>
      <c r="J16" s="788">
        <v>896</v>
      </c>
      <c r="K16" s="788">
        <v>2977</v>
      </c>
      <c r="L16" s="788">
        <v>17962</v>
      </c>
      <c r="M16" s="788">
        <v>166</v>
      </c>
      <c r="N16" s="336"/>
      <c r="O16" s="1091"/>
      <c r="P16" s="1091"/>
      <c r="Q16" s="1091"/>
      <c r="R16" s="1091"/>
      <c r="S16" s="1091"/>
      <c r="T16" s="1091"/>
      <c r="U16" s="1091"/>
      <c r="V16" s="1091"/>
      <c r="W16" s="1091"/>
      <c r="X16" s="1091"/>
      <c r="Y16" s="1091"/>
    </row>
    <row r="17" spans="1:25" ht="20.100000000000001" customHeight="1">
      <c r="C17" s="14" t="s">
        <v>1963</v>
      </c>
      <c r="D17" s="1188">
        <v>61309</v>
      </c>
      <c r="E17" s="788">
        <v>42975</v>
      </c>
      <c r="F17" s="1261">
        <v>15074</v>
      </c>
      <c r="G17" s="1261">
        <v>18654</v>
      </c>
      <c r="H17" s="787">
        <v>2148</v>
      </c>
      <c r="I17" s="1261">
        <v>5896</v>
      </c>
      <c r="J17" s="1261">
        <v>1203</v>
      </c>
      <c r="K17" s="1261">
        <v>2818</v>
      </c>
      <c r="L17" s="1261">
        <v>14959</v>
      </c>
      <c r="M17" s="1261">
        <v>557</v>
      </c>
      <c r="N17" s="336"/>
      <c r="O17" s="1091"/>
      <c r="P17" s="1091"/>
      <c r="Q17" s="1091"/>
      <c r="R17" s="1091"/>
      <c r="S17" s="1091"/>
      <c r="T17" s="1091"/>
      <c r="U17" s="1091"/>
      <c r="V17" s="1091"/>
      <c r="W17" s="1091"/>
      <c r="X17" s="1091"/>
      <c r="Y17" s="1079"/>
    </row>
    <row r="18" spans="1:25" ht="20.100000000000001" customHeight="1">
      <c r="C18" s="14" t="s">
        <v>1883</v>
      </c>
      <c r="D18" s="1188">
        <v>85680</v>
      </c>
      <c r="E18" s="788">
        <v>67566</v>
      </c>
      <c r="F18" s="1261">
        <v>27032</v>
      </c>
      <c r="G18" s="1261">
        <v>28765</v>
      </c>
      <c r="H18" s="787">
        <v>2245</v>
      </c>
      <c r="I18" s="1261">
        <v>8351</v>
      </c>
      <c r="J18" s="1261">
        <v>1173</v>
      </c>
      <c r="K18" s="1261">
        <v>3823</v>
      </c>
      <c r="L18" s="1261">
        <v>13763</v>
      </c>
      <c r="M18" s="1261">
        <v>528</v>
      </c>
      <c r="N18" s="336"/>
      <c r="O18" s="1091"/>
      <c r="P18" s="1091"/>
      <c r="Q18" s="1091"/>
      <c r="R18" s="1091"/>
      <c r="S18" s="1091"/>
      <c r="T18" s="1091"/>
      <c r="U18" s="1091"/>
      <c r="V18" s="1091"/>
      <c r="W18" s="1091"/>
      <c r="X18" s="1091"/>
      <c r="Y18" s="1079"/>
    </row>
    <row r="19" spans="1:25" ht="20.100000000000001" customHeight="1">
      <c r="C19" s="14" t="s">
        <v>2053</v>
      </c>
      <c r="D19" s="1188">
        <v>63713</v>
      </c>
      <c r="E19" s="788">
        <v>47289</v>
      </c>
      <c r="F19" s="1261">
        <v>20325</v>
      </c>
      <c r="G19" s="1261">
        <v>17798</v>
      </c>
      <c r="H19" s="1187">
        <v>2373</v>
      </c>
      <c r="I19" s="1261">
        <v>6154</v>
      </c>
      <c r="J19" s="1261">
        <v>639</v>
      </c>
      <c r="K19" s="1261">
        <v>2782</v>
      </c>
      <c r="L19" s="1261">
        <v>13575</v>
      </c>
      <c r="M19" s="1261">
        <v>67</v>
      </c>
      <c r="N19" s="336"/>
      <c r="O19" s="1091"/>
      <c r="P19" s="1091"/>
      <c r="Q19" s="1091"/>
      <c r="R19" s="1091"/>
      <c r="S19" s="1091"/>
      <c r="T19" s="1091"/>
      <c r="U19" s="1091"/>
      <c r="V19" s="1091"/>
      <c r="W19" s="1091"/>
      <c r="X19" s="1091"/>
      <c r="Y19" s="1079"/>
    </row>
    <row r="20" spans="1:25" ht="20.100000000000001" customHeight="1">
      <c r="A20" s="1423" t="s">
        <v>22</v>
      </c>
      <c r="B20" s="1423"/>
      <c r="C20" s="14" t="s">
        <v>1293</v>
      </c>
      <c r="D20" s="1188">
        <v>45092</v>
      </c>
      <c r="E20" s="788">
        <v>26911</v>
      </c>
      <c r="F20" s="1261">
        <v>11017</v>
      </c>
      <c r="G20" s="1261">
        <v>9405</v>
      </c>
      <c r="H20" s="1187">
        <v>1481</v>
      </c>
      <c r="I20" s="1261">
        <v>4644</v>
      </c>
      <c r="J20" s="1261">
        <v>364</v>
      </c>
      <c r="K20" s="1261">
        <v>2591</v>
      </c>
      <c r="L20" s="1261">
        <v>15500</v>
      </c>
      <c r="M20" s="1261">
        <v>90</v>
      </c>
      <c r="N20" s="336"/>
      <c r="O20" s="1091"/>
      <c r="P20" s="1091"/>
      <c r="Q20" s="1091"/>
      <c r="R20" s="1091"/>
      <c r="S20" s="1091"/>
      <c r="T20" s="1091"/>
      <c r="U20" s="1091"/>
      <c r="V20" s="1091"/>
      <c r="W20" s="1091"/>
      <c r="X20" s="1091"/>
      <c r="Y20" s="1091"/>
    </row>
    <row r="21" spans="1:25" ht="20.100000000000001" customHeight="1">
      <c r="C21" s="14" t="s">
        <v>12</v>
      </c>
      <c r="D21" s="1188">
        <v>105812</v>
      </c>
      <c r="E21" s="788">
        <v>86746</v>
      </c>
      <c r="F21" s="1261">
        <v>34734</v>
      </c>
      <c r="G21" s="1261">
        <v>30960</v>
      </c>
      <c r="H21" s="1187">
        <v>8223</v>
      </c>
      <c r="I21" s="1261">
        <v>12383</v>
      </c>
      <c r="J21" s="1261">
        <v>446</v>
      </c>
      <c r="K21" s="1261">
        <v>2948</v>
      </c>
      <c r="L21" s="1261">
        <v>16073</v>
      </c>
      <c r="M21" s="1187">
        <v>45</v>
      </c>
      <c r="N21" s="336"/>
      <c r="O21" s="1091"/>
      <c r="P21" s="1091"/>
      <c r="Q21" s="1091"/>
      <c r="R21" s="1091"/>
      <c r="S21" s="1091"/>
      <c r="T21" s="1091"/>
      <c r="U21" s="1091"/>
      <c r="V21" s="1091"/>
      <c r="W21" s="1091"/>
      <c r="X21" s="1091"/>
      <c r="Y21" s="1091"/>
    </row>
    <row r="22" spans="1:25" ht="20.100000000000001" customHeight="1" thickBot="1">
      <c r="A22" s="925"/>
      <c r="B22" s="925"/>
      <c r="C22" s="988" t="s">
        <v>13</v>
      </c>
      <c r="D22" s="1186">
        <v>61123</v>
      </c>
      <c r="E22" s="1185">
        <v>40515</v>
      </c>
      <c r="F22" s="1262">
        <v>15315</v>
      </c>
      <c r="G22" s="1262">
        <v>14399</v>
      </c>
      <c r="H22" s="1184">
        <v>4498</v>
      </c>
      <c r="I22" s="1262">
        <v>5703</v>
      </c>
      <c r="J22" s="1262">
        <v>600</v>
      </c>
      <c r="K22" s="1262">
        <v>1937</v>
      </c>
      <c r="L22" s="1262">
        <v>18631</v>
      </c>
      <c r="M22" s="1262">
        <v>40</v>
      </c>
      <c r="N22" s="336"/>
      <c r="O22" s="1091"/>
      <c r="P22" s="1091"/>
      <c r="Q22" s="1091"/>
      <c r="R22" s="1091"/>
      <c r="S22" s="1091"/>
      <c r="T22" s="1091"/>
      <c r="U22" s="1091"/>
      <c r="V22" s="1091"/>
      <c r="W22" s="1091"/>
      <c r="X22" s="1091"/>
      <c r="Y22" s="1091"/>
    </row>
    <row r="23" spans="1:25" ht="9.9499999999999993" customHeight="1">
      <c r="D23" s="534"/>
      <c r="E23" s="534"/>
      <c r="F23" s="534"/>
      <c r="G23" s="534"/>
      <c r="H23" s="534"/>
      <c r="I23" s="534"/>
      <c r="J23" s="534"/>
      <c r="K23" s="534"/>
      <c r="L23" s="534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1099"/>
    </row>
    <row r="24" spans="1:25" ht="20.100000000000001" customHeight="1">
      <c r="A24" s="875" t="s">
        <v>2146</v>
      </c>
      <c r="D24" s="534"/>
      <c r="E24" s="534"/>
      <c r="F24" s="534"/>
      <c r="G24" s="534"/>
      <c r="H24" s="534"/>
      <c r="I24" s="534"/>
      <c r="J24" s="534"/>
      <c r="K24" s="534"/>
      <c r="L24" s="534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1099"/>
    </row>
    <row r="25" spans="1:25" ht="20.100000000000001" customHeight="1">
      <c r="A25" s="1748" t="s">
        <v>2145</v>
      </c>
      <c r="B25" s="1748"/>
      <c r="C25" s="1748"/>
      <c r="D25" s="1748"/>
      <c r="E25" s="1748"/>
      <c r="F25" s="1748"/>
      <c r="G25" s="1748"/>
      <c r="H25" s="1748"/>
      <c r="I25" s="1748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</row>
    <row r="26" spans="1:25" ht="19.5" customHeight="1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</row>
  </sheetData>
  <mergeCells count="16">
    <mergeCell ref="A1:M1"/>
    <mergeCell ref="A25:I25"/>
    <mergeCell ref="A20:B20"/>
    <mergeCell ref="A11:B11"/>
    <mergeCell ref="D3:D4"/>
    <mergeCell ref="A3:C4"/>
    <mergeCell ref="A9:C9"/>
    <mergeCell ref="K3:K4"/>
    <mergeCell ref="L3:L4"/>
    <mergeCell ref="M3:M4"/>
    <mergeCell ref="U3:W3"/>
    <mergeCell ref="E3:J3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Normal="100" zoomScaleSheetLayoutView="100" workbookViewId="0">
      <selection sqref="A1:P1"/>
    </sheetView>
  </sheetViews>
  <sheetFormatPr defaultRowHeight="20.100000000000001" customHeight="1"/>
  <cols>
    <col min="1" max="2" width="4.625" style="1158" customWidth="1"/>
    <col min="3" max="3" width="5.5" style="1158" customWidth="1"/>
    <col min="4" max="4" width="10.875" style="1158" customWidth="1"/>
    <col min="5" max="10" width="9.125" style="1158" customWidth="1"/>
    <col min="11" max="11" width="9.625" style="1158" bestFit="1" customWidth="1"/>
    <col min="12" max="15" width="9.125" style="1158" bestFit="1" customWidth="1"/>
    <col min="16" max="16" width="9.125" style="1158" customWidth="1"/>
    <col min="17" max="19" width="5.375" style="1158" customWidth="1"/>
    <col min="20" max="16384" width="9" style="1158"/>
  </cols>
  <sheetData>
    <row r="1" spans="1:17" ht="27" customHeight="1">
      <c r="A1" s="1757" t="s">
        <v>2144</v>
      </c>
      <c r="B1" s="1757"/>
      <c r="C1" s="1757"/>
      <c r="D1" s="1757"/>
      <c r="E1" s="1757"/>
      <c r="F1" s="1757"/>
      <c r="G1" s="1757"/>
      <c r="H1" s="1757"/>
      <c r="I1" s="1757"/>
      <c r="J1" s="1757"/>
      <c r="K1" s="1757"/>
      <c r="L1" s="1757"/>
      <c r="M1" s="1757"/>
      <c r="N1" s="1757"/>
      <c r="O1" s="1757"/>
      <c r="P1" s="1757"/>
    </row>
    <row r="2" spans="1:17" ht="20.100000000000001" customHeight="1" thickBot="1">
      <c r="A2" s="1158" t="s">
        <v>2143</v>
      </c>
      <c r="B2" s="1183"/>
      <c r="C2" s="1183"/>
      <c r="D2" s="1183"/>
      <c r="E2" s="1183"/>
      <c r="F2" s="1183"/>
      <c r="G2" s="1183"/>
      <c r="H2" s="1183"/>
      <c r="I2" s="1183"/>
      <c r="J2" s="1183"/>
      <c r="K2" s="1183"/>
      <c r="L2" s="1183"/>
      <c r="M2" s="1183"/>
      <c r="N2" s="1183"/>
      <c r="O2" s="1183"/>
      <c r="P2" s="1183"/>
    </row>
    <row r="3" spans="1:17" s="1179" customFormat="1" ht="20.100000000000001" customHeight="1">
      <c r="A3" s="1761" t="s">
        <v>1694</v>
      </c>
      <c r="B3" s="1762"/>
      <c r="C3" s="1762"/>
      <c r="D3" s="1766" t="s">
        <v>2142</v>
      </c>
      <c r="E3" s="1765" t="s">
        <v>2141</v>
      </c>
      <c r="F3" s="1765"/>
      <c r="G3" s="1765"/>
      <c r="H3" s="1765"/>
      <c r="I3" s="1765"/>
      <c r="J3" s="1765"/>
      <c r="K3" s="1751" t="s">
        <v>2140</v>
      </c>
      <c r="L3" s="1751"/>
      <c r="M3" s="1751"/>
      <c r="N3" s="1751"/>
      <c r="O3" s="1751"/>
      <c r="P3" s="1752"/>
    </row>
    <row r="4" spans="1:17" s="1179" customFormat="1" ht="20.100000000000001" customHeight="1">
      <c r="A4" s="1763"/>
      <c r="B4" s="1764"/>
      <c r="C4" s="1764"/>
      <c r="D4" s="1767"/>
      <c r="E4" s="1758" t="s">
        <v>1568</v>
      </c>
      <c r="F4" s="1750" t="s">
        <v>2139</v>
      </c>
      <c r="G4" s="1750" t="s">
        <v>2138</v>
      </c>
      <c r="H4" s="1750" t="s">
        <v>1249</v>
      </c>
      <c r="I4" s="1750" t="s">
        <v>2137</v>
      </c>
      <c r="J4" s="1750"/>
      <c r="K4" s="1758" t="s">
        <v>1568</v>
      </c>
      <c r="L4" s="1750" t="s">
        <v>2139</v>
      </c>
      <c r="M4" s="1750" t="s">
        <v>2138</v>
      </c>
      <c r="N4" s="1750" t="s">
        <v>1249</v>
      </c>
      <c r="O4" s="1750" t="s">
        <v>2137</v>
      </c>
      <c r="P4" s="1753"/>
      <c r="Q4" s="1180"/>
    </row>
    <row r="5" spans="1:17" s="1179" customFormat="1" ht="20.100000000000001" customHeight="1">
      <c r="A5" s="1763"/>
      <c r="B5" s="1764"/>
      <c r="C5" s="1764"/>
      <c r="D5" s="1767"/>
      <c r="E5" s="1758"/>
      <c r="F5" s="1750"/>
      <c r="G5" s="1750"/>
      <c r="H5" s="1750"/>
      <c r="I5" s="1182" t="s">
        <v>2136</v>
      </c>
      <c r="J5" s="1182" t="s">
        <v>1223</v>
      </c>
      <c r="K5" s="1758"/>
      <c r="L5" s="1750"/>
      <c r="M5" s="1750"/>
      <c r="N5" s="1750"/>
      <c r="O5" s="1182" t="s">
        <v>2136</v>
      </c>
      <c r="P5" s="1181" t="s">
        <v>1223</v>
      </c>
      <c r="Q5" s="1180"/>
    </row>
    <row r="6" spans="1:17" ht="20.100000000000001" customHeight="1">
      <c r="A6" s="1768" t="s">
        <v>1229</v>
      </c>
      <c r="B6" s="1769"/>
      <c r="C6" s="1770"/>
      <c r="D6" s="1168">
        <v>5082</v>
      </c>
      <c r="E6" s="1168">
        <v>2235</v>
      </c>
      <c r="F6" s="1168">
        <v>353</v>
      </c>
      <c r="G6" s="1168">
        <v>99</v>
      </c>
      <c r="H6" s="1168">
        <v>0</v>
      </c>
      <c r="I6" s="1168">
        <v>59</v>
      </c>
      <c r="J6" s="1168">
        <v>1783</v>
      </c>
      <c r="K6" s="1168">
        <v>2847</v>
      </c>
      <c r="L6" s="1168">
        <v>0</v>
      </c>
      <c r="M6" s="1168">
        <v>0</v>
      </c>
      <c r="N6" s="1168">
        <v>0</v>
      </c>
      <c r="O6" s="1168">
        <v>229</v>
      </c>
      <c r="P6" s="1167">
        <v>2847</v>
      </c>
    </row>
    <row r="7" spans="1:17" ht="20.100000000000001" customHeight="1">
      <c r="A7" s="1771" t="s">
        <v>50</v>
      </c>
      <c r="B7" s="1772"/>
      <c r="C7" s="1773"/>
      <c r="D7" s="1168">
        <v>3109</v>
      </c>
      <c r="E7" s="1168">
        <v>227</v>
      </c>
      <c r="F7" s="1168">
        <v>23</v>
      </c>
      <c r="G7" s="1168">
        <v>74</v>
      </c>
      <c r="H7" s="1168">
        <v>0</v>
      </c>
      <c r="I7" s="1168">
        <v>12</v>
      </c>
      <c r="J7" s="1168">
        <v>130</v>
      </c>
      <c r="K7" s="1168">
        <v>2882</v>
      </c>
      <c r="L7" s="1168">
        <v>0</v>
      </c>
      <c r="M7" s="1168">
        <v>0</v>
      </c>
      <c r="N7" s="1168">
        <v>0</v>
      </c>
      <c r="O7" s="1168">
        <v>241</v>
      </c>
      <c r="P7" s="1167">
        <v>2882</v>
      </c>
    </row>
    <row r="8" spans="1:17" ht="20.100000000000001" customHeight="1">
      <c r="A8" s="1771" t="s">
        <v>49</v>
      </c>
      <c r="B8" s="1772"/>
      <c r="C8" s="1773"/>
      <c r="D8" s="1168">
        <v>3545</v>
      </c>
      <c r="E8" s="1168">
        <v>318</v>
      </c>
      <c r="F8" s="1168">
        <v>66</v>
      </c>
      <c r="G8" s="1168">
        <v>167</v>
      </c>
      <c r="H8" s="1168">
        <v>0</v>
      </c>
      <c r="I8" s="1168">
        <v>10</v>
      </c>
      <c r="J8" s="1168">
        <v>85</v>
      </c>
      <c r="K8" s="1168">
        <v>3227</v>
      </c>
      <c r="L8" s="1168">
        <v>0</v>
      </c>
      <c r="M8" s="1168">
        <v>0</v>
      </c>
      <c r="N8" s="1168">
        <v>0</v>
      </c>
      <c r="O8" s="1168">
        <v>241</v>
      </c>
      <c r="P8" s="1167">
        <v>3227</v>
      </c>
    </row>
    <row r="9" spans="1:17" ht="20.100000000000001" customHeight="1">
      <c r="A9" s="1771" t="s">
        <v>1228</v>
      </c>
      <c r="B9" s="1772"/>
      <c r="C9" s="1773"/>
      <c r="D9" s="1168">
        <v>2976</v>
      </c>
      <c r="E9" s="1168">
        <v>221</v>
      </c>
      <c r="F9" s="1168">
        <v>36</v>
      </c>
      <c r="G9" s="1168">
        <v>108</v>
      </c>
      <c r="H9" s="1168">
        <v>0</v>
      </c>
      <c r="I9" s="1168">
        <v>4</v>
      </c>
      <c r="J9" s="1168">
        <v>77</v>
      </c>
      <c r="K9" s="1168">
        <v>2755</v>
      </c>
      <c r="L9" s="1168">
        <v>0</v>
      </c>
      <c r="M9" s="1168">
        <v>0</v>
      </c>
      <c r="N9" s="1168">
        <v>0</v>
      </c>
      <c r="O9" s="1168">
        <v>236</v>
      </c>
      <c r="P9" s="1167">
        <v>2755</v>
      </c>
    </row>
    <row r="10" spans="1:17" s="1176" customFormat="1" ht="20.100000000000001" customHeight="1">
      <c r="A10" s="1754" t="s">
        <v>56</v>
      </c>
      <c r="B10" s="1755"/>
      <c r="C10" s="1756"/>
      <c r="D10" s="1178">
        <v>4195</v>
      </c>
      <c r="E10" s="1178">
        <v>720</v>
      </c>
      <c r="F10" s="1178">
        <v>537</v>
      </c>
      <c r="G10" s="1178">
        <v>65</v>
      </c>
      <c r="H10" s="1168">
        <v>0</v>
      </c>
      <c r="I10" s="1178">
        <v>14</v>
      </c>
      <c r="J10" s="1178">
        <v>118</v>
      </c>
      <c r="K10" s="1178">
        <v>3475</v>
      </c>
      <c r="L10" s="1178">
        <v>0</v>
      </c>
      <c r="M10" s="1178">
        <v>0</v>
      </c>
      <c r="N10" s="1178">
        <v>0</v>
      </c>
      <c r="O10" s="1178">
        <v>231</v>
      </c>
      <c r="P10" s="1177">
        <v>3475</v>
      </c>
    </row>
    <row r="11" spans="1:17" ht="20.100000000000001" customHeight="1">
      <c r="A11" s="1172"/>
      <c r="B11" s="1171"/>
      <c r="C11" s="1171"/>
      <c r="D11" s="1175"/>
      <c r="E11" s="1174"/>
      <c r="F11" s="1174"/>
      <c r="G11" s="1174"/>
      <c r="H11" s="1174"/>
      <c r="I11" s="1174"/>
      <c r="J11" s="1174"/>
      <c r="K11" s="1174"/>
      <c r="L11" s="1174"/>
      <c r="M11" s="1174"/>
      <c r="N11" s="1174"/>
      <c r="O11" s="1174"/>
      <c r="P11" s="1173"/>
    </row>
    <row r="12" spans="1:17" ht="20.100000000000001" customHeight="1">
      <c r="A12" s="1759" t="s">
        <v>1227</v>
      </c>
      <c r="B12" s="1760"/>
      <c r="C12" s="1170" t="s">
        <v>1266</v>
      </c>
      <c r="D12" s="1169">
        <v>317</v>
      </c>
      <c r="E12" s="1168">
        <v>6</v>
      </c>
      <c r="F12" s="1168">
        <v>0</v>
      </c>
      <c r="G12" s="1168">
        <v>6</v>
      </c>
      <c r="H12" s="1168">
        <v>0</v>
      </c>
      <c r="I12" s="1168">
        <v>0</v>
      </c>
      <c r="J12" s="1168">
        <v>0</v>
      </c>
      <c r="K12" s="1168">
        <v>311</v>
      </c>
      <c r="L12" s="1168">
        <v>0</v>
      </c>
      <c r="M12" s="1168">
        <v>0</v>
      </c>
      <c r="N12" s="1168">
        <v>0</v>
      </c>
      <c r="O12" s="1168">
        <v>20</v>
      </c>
      <c r="P12" s="1167">
        <v>311</v>
      </c>
      <c r="Q12" s="1159"/>
    </row>
    <row r="13" spans="1:17" ht="20.100000000000001" customHeight="1">
      <c r="A13" s="1759"/>
      <c r="B13" s="1760"/>
      <c r="C13" s="1170" t="s">
        <v>56</v>
      </c>
      <c r="D13" s="1169">
        <v>346</v>
      </c>
      <c r="E13" s="1168">
        <v>3</v>
      </c>
      <c r="F13" s="1168">
        <v>0</v>
      </c>
      <c r="G13" s="1168">
        <v>3</v>
      </c>
      <c r="H13" s="1168">
        <v>0</v>
      </c>
      <c r="I13" s="1168">
        <v>0</v>
      </c>
      <c r="J13" s="1168">
        <v>0</v>
      </c>
      <c r="K13" s="1168">
        <v>343</v>
      </c>
      <c r="L13" s="1168">
        <v>0</v>
      </c>
      <c r="M13" s="1168">
        <v>0</v>
      </c>
      <c r="N13" s="1168">
        <v>0</v>
      </c>
      <c r="O13" s="1168">
        <v>20</v>
      </c>
      <c r="P13" s="1167">
        <v>343</v>
      </c>
      <c r="Q13" s="1159"/>
    </row>
    <row r="14" spans="1:17" ht="20.100000000000001" customHeight="1">
      <c r="A14" s="1172"/>
      <c r="B14" s="1171"/>
      <c r="C14" s="1170" t="s">
        <v>55</v>
      </c>
      <c r="D14" s="1169">
        <v>372</v>
      </c>
      <c r="E14" s="1168">
        <v>4</v>
      </c>
      <c r="F14" s="1168">
        <v>0</v>
      </c>
      <c r="G14" s="1168">
        <v>4</v>
      </c>
      <c r="H14" s="1168">
        <v>0</v>
      </c>
      <c r="I14" s="1168">
        <v>0</v>
      </c>
      <c r="J14" s="1168">
        <v>0</v>
      </c>
      <c r="K14" s="1168">
        <v>368</v>
      </c>
      <c r="L14" s="1168">
        <v>0</v>
      </c>
      <c r="M14" s="1168">
        <v>0</v>
      </c>
      <c r="N14" s="1168">
        <v>0</v>
      </c>
      <c r="O14" s="1168">
        <v>22</v>
      </c>
      <c r="P14" s="1167">
        <v>368</v>
      </c>
      <c r="Q14" s="1159"/>
    </row>
    <row r="15" spans="1:17" ht="20.100000000000001" customHeight="1">
      <c r="A15" s="1172"/>
      <c r="B15" s="1171"/>
      <c r="C15" s="1170" t="s">
        <v>54</v>
      </c>
      <c r="D15" s="1169">
        <v>294</v>
      </c>
      <c r="E15" s="1168">
        <v>7</v>
      </c>
      <c r="F15" s="1168">
        <v>0</v>
      </c>
      <c r="G15" s="1168">
        <v>1</v>
      </c>
      <c r="H15" s="1168">
        <v>0</v>
      </c>
      <c r="I15" s="1168">
        <v>1</v>
      </c>
      <c r="J15" s="1168">
        <v>6</v>
      </c>
      <c r="K15" s="1168">
        <v>287</v>
      </c>
      <c r="L15" s="1168">
        <v>0</v>
      </c>
      <c r="M15" s="1168">
        <v>0</v>
      </c>
      <c r="N15" s="1168">
        <v>0</v>
      </c>
      <c r="O15" s="1168">
        <v>20</v>
      </c>
      <c r="P15" s="1167">
        <v>287</v>
      </c>
      <c r="Q15" s="1159"/>
    </row>
    <row r="16" spans="1:17" ht="20.100000000000001" customHeight="1">
      <c r="A16" s="1172"/>
      <c r="B16" s="1171"/>
      <c r="C16" s="1170" t="s">
        <v>53</v>
      </c>
      <c r="D16" s="1169">
        <v>345</v>
      </c>
      <c r="E16" s="1168">
        <v>63</v>
      </c>
      <c r="F16" s="1168">
        <v>63</v>
      </c>
      <c r="G16" s="1168">
        <v>0</v>
      </c>
      <c r="H16" s="1168">
        <v>0</v>
      </c>
      <c r="I16" s="1168">
        <v>0</v>
      </c>
      <c r="J16" s="1168">
        <v>0</v>
      </c>
      <c r="K16" s="1168">
        <v>282</v>
      </c>
      <c r="L16" s="1168">
        <v>0</v>
      </c>
      <c r="M16" s="1168">
        <v>0</v>
      </c>
      <c r="N16" s="1168">
        <v>0</v>
      </c>
      <c r="O16" s="1168">
        <v>20</v>
      </c>
      <c r="P16" s="1167">
        <v>282</v>
      </c>
      <c r="Q16" s="1159"/>
    </row>
    <row r="17" spans="1:17" ht="20.100000000000001" customHeight="1">
      <c r="A17" s="1172"/>
      <c r="B17" s="1171"/>
      <c r="C17" s="1170" t="s">
        <v>52</v>
      </c>
      <c r="D17" s="1169">
        <v>285</v>
      </c>
      <c r="E17" s="1168">
        <v>3</v>
      </c>
      <c r="F17" s="1168">
        <v>0</v>
      </c>
      <c r="G17" s="1168">
        <v>3</v>
      </c>
      <c r="H17" s="1168">
        <v>0</v>
      </c>
      <c r="I17" s="1168">
        <v>0</v>
      </c>
      <c r="J17" s="1168">
        <v>0</v>
      </c>
      <c r="K17" s="1168">
        <v>282</v>
      </c>
      <c r="L17" s="1168">
        <v>0</v>
      </c>
      <c r="M17" s="1168">
        <v>0</v>
      </c>
      <c r="N17" s="1168">
        <v>0</v>
      </c>
      <c r="O17" s="1168">
        <v>20</v>
      </c>
      <c r="P17" s="1167">
        <v>282</v>
      </c>
      <c r="Q17" s="1159"/>
    </row>
    <row r="18" spans="1:17" ht="20.100000000000001" customHeight="1">
      <c r="A18" s="1172"/>
      <c r="B18" s="1171"/>
      <c r="C18" s="1170">
        <v>10</v>
      </c>
      <c r="D18" s="1169">
        <v>335</v>
      </c>
      <c r="E18" s="1168">
        <v>12</v>
      </c>
      <c r="F18" s="1168">
        <v>0</v>
      </c>
      <c r="G18" s="1168">
        <v>12</v>
      </c>
      <c r="H18" s="1168">
        <v>0</v>
      </c>
      <c r="I18" s="1168">
        <v>0</v>
      </c>
      <c r="J18" s="1168">
        <v>0</v>
      </c>
      <c r="K18" s="1168">
        <v>323</v>
      </c>
      <c r="L18" s="1168">
        <v>0</v>
      </c>
      <c r="M18" s="1168">
        <v>0</v>
      </c>
      <c r="N18" s="1168">
        <v>0</v>
      </c>
      <c r="O18" s="1168">
        <v>21</v>
      </c>
      <c r="P18" s="1167">
        <v>323</v>
      </c>
      <c r="Q18" s="1159"/>
    </row>
    <row r="19" spans="1:17" ht="20.100000000000001" customHeight="1">
      <c r="A19" s="1172"/>
      <c r="B19" s="1171"/>
      <c r="C19" s="1170">
        <v>11</v>
      </c>
      <c r="D19" s="1169">
        <v>300</v>
      </c>
      <c r="E19" s="1168">
        <v>5</v>
      </c>
      <c r="F19" s="1168">
        <v>0</v>
      </c>
      <c r="G19" s="1168">
        <v>5</v>
      </c>
      <c r="H19" s="1168">
        <v>0</v>
      </c>
      <c r="I19" s="1168">
        <v>0</v>
      </c>
      <c r="J19" s="1168">
        <v>0</v>
      </c>
      <c r="K19" s="1168">
        <v>295</v>
      </c>
      <c r="L19" s="1168">
        <v>0</v>
      </c>
      <c r="M19" s="1168">
        <v>0</v>
      </c>
      <c r="N19" s="1168">
        <v>0</v>
      </c>
      <c r="O19" s="1168">
        <v>20</v>
      </c>
      <c r="P19" s="1167">
        <v>295</v>
      </c>
      <c r="Q19" s="1159"/>
    </row>
    <row r="20" spans="1:17" ht="20.100000000000001" customHeight="1">
      <c r="A20" s="1172"/>
      <c r="B20" s="1171"/>
      <c r="C20" s="1170">
        <v>12</v>
      </c>
      <c r="D20" s="1169">
        <v>326</v>
      </c>
      <c r="E20" s="1168">
        <v>26</v>
      </c>
      <c r="F20" s="1168">
        <v>0</v>
      </c>
      <c r="G20" s="1168">
        <v>5</v>
      </c>
      <c r="H20" s="1168">
        <v>0</v>
      </c>
      <c r="I20" s="1168">
        <v>6</v>
      </c>
      <c r="J20" s="1168">
        <v>21</v>
      </c>
      <c r="K20" s="1168">
        <v>300</v>
      </c>
      <c r="L20" s="1168">
        <v>0</v>
      </c>
      <c r="M20" s="1168">
        <v>0</v>
      </c>
      <c r="N20" s="1168">
        <v>0</v>
      </c>
      <c r="O20" s="1168">
        <v>20</v>
      </c>
      <c r="P20" s="1167">
        <v>300</v>
      </c>
      <c r="Q20" s="1159"/>
    </row>
    <row r="21" spans="1:17" ht="20.100000000000001" customHeight="1">
      <c r="A21" s="1759" t="s">
        <v>1226</v>
      </c>
      <c r="B21" s="1760"/>
      <c r="C21" s="1170" t="s">
        <v>1931</v>
      </c>
      <c r="D21" s="1169">
        <v>322</v>
      </c>
      <c r="E21" s="1168">
        <v>46</v>
      </c>
      <c r="F21" s="1168">
        <v>0</v>
      </c>
      <c r="G21" s="1168">
        <v>13</v>
      </c>
      <c r="H21" s="1168">
        <v>0</v>
      </c>
      <c r="I21" s="1168">
        <v>2</v>
      </c>
      <c r="J21" s="1168">
        <v>33</v>
      </c>
      <c r="K21" s="1168">
        <v>276</v>
      </c>
      <c r="L21" s="1168">
        <v>0</v>
      </c>
      <c r="M21" s="1168">
        <v>0</v>
      </c>
      <c r="N21" s="1168">
        <v>0</v>
      </c>
      <c r="O21" s="1168">
        <v>18</v>
      </c>
      <c r="P21" s="1167">
        <v>276</v>
      </c>
      <c r="Q21" s="1159"/>
    </row>
    <row r="22" spans="1:17" ht="20.100000000000001" customHeight="1">
      <c r="A22" s="1172"/>
      <c r="B22" s="1171"/>
      <c r="C22" s="1170" t="s">
        <v>50</v>
      </c>
      <c r="D22" s="1169">
        <v>356</v>
      </c>
      <c r="E22" s="1168">
        <v>48</v>
      </c>
      <c r="F22" s="1168">
        <v>0</v>
      </c>
      <c r="G22" s="1168">
        <v>10</v>
      </c>
      <c r="H22" s="1168">
        <v>0</v>
      </c>
      <c r="I22" s="1168">
        <v>4</v>
      </c>
      <c r="J22" s="1168">
        <v>38</v>
      </c>
      <c r="K22" s="1168">
        <v>308</v>
      </c>
      <c r="L22" s="1168">
        <v>0</v>
      </c>
      <c r="M22" s="1168">
        <v>0</v>
      </c>
      <c r="N22" s="1168">
        <v>0</v>
      </c>
      <c r="O22" s="1168">
        <v>19</v>
      </c>
      <c r="P22" s="1167">
        <v>308</v>
      </c>
      <c r="Q22" s="1159"/>
    </row>
    <row r="23" spans="1:17" ht="20.100000000000001" customHeight="1" thickBot="1">
      <c r="A23" s="1166"/>
      <c r="B23" s="1165"/>
      <c r="C23" s="1164" t="s">
        <v>49</v>
      </c>
      <c r="D23" s="1163">
        <v>597</v>
      </c>
      <c r="E23" s="1162">
        <v>497</v>
      </c>
      <c r="F23" s="1162">
        <v>474</v>
      </c>
      <c r="G23" s="1162">
        <v>3</v>
      </c>
      <c r="H23" s="1162">
        <v>0</v>
      </c>
      <c r="I23" s="1162">
        <v>1</v>
      </c>
      <c r="J23" s="1162">
        <v>20</v>
      </c>
      <c r="K23" s="1162">
        <v>100</v>
      </c>
      <c r="L23" s="1162">
        <v>0</v>
      </c>
      <c r="M23" s="1162">
        <v>0</v>
      </c>
      <c r="N23" s="1162">
        <v>0</v>
      </c>
      <c r="O23" s="1162">
        <v>11</v>
      </c>
      <c r="P23" s="1161">
        <v>100</v>
      </c>
      <c r="Q23" s="1159"/>
    </row>
    <row r="24" spans="1:17" ht="5.25" customHeight="1">
      <c r="D24" s="1160"/>
      <c r="E24" s="1160"/>
      <c r="F24" s="1159"/>
      <c r="G24" s="1160"/>
      <c r="I24" s="1160"/>
      <c r="J24" s="1160"/>
      <c r="K24" s="1159"/>
      <c r="O24" s="1159"/>
      <c r="P24" s="1159"/>
    </row>
    <row r="25" spans="1:17" ht="20.100000000000001" customHeight="1">
      <c r="A25" s="645" t="s">
        <v>2135</v>
      </c>
      <c r="D25" s="1160"/>
      <c r="E25" s="1160"/>
      <c r="F25" s="1159"/>
      <c r="G25" s="1160"/>
      <c r="I25" s="1160"/>
      <c r="J25" s="1160"/>
      <c r="K25" s="1159"/>
      <c r="O25" s="1159"/>
      <c r="P25" s="1159"/>
    </row>
    <row r="26" spans="1:17" ht="20.100000000000001" customHeight="1">
      <c r="A26" s="1158" t="s">
        <v>1688</v>
      </c>
    </row>
  </sheetData>
  <mergeCells count="23">
    <mergeCell ref="A12:B12"/>
    <mergeCell ref="A21:B21"/>
    <mergeCell ref="A3:C5"/>
    <mergeCell ref="E3:J3"/>
    <mergeCell ref="D3:D5"/>
    <mergeCell ref="A13:B13"/>
    <mergeCell ref="A6:C6"/>
    <mergeCell ref="A7:C7"/>
    <mergeCell ref="A8:C8"/>
    <mergeCell ref="A9:C9"/>
    <mergeCell ref="M4:M5"/>
    <mergeCell ref="K3:P3"/>
    <mergeCell ref="O4:P4"/>
    <mergeCell ref="A10:C10"/>
    <mergeCell ref="A1:P1"/>
    <mergeCell ref="I4:J4"/>
    <mergeCell ref="H4:H5"/>
    <mergeCell ref="G4:G5"/>
    <mergeCell ref="F4:F5"/>
    <mergeCell ref="E4:E5"/>
    <mergeCell ref="N4:N5"/>
    <mergeCell ref="K4:K5"/>
    <mergeCell ref="L4:L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vertic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view="pageBreakPreview" topLeftCell="A10" zoomScaleNormal="100" zoomScaleSheetLayoutView="100" workbookViewId="0">
      <selection sqref="A1:H1"/>
    </sheetView>
  </sheetViews>
  <sheetFormatPr defaultRowHeight="13.5"/>
  <cols>
    <col min="1" max="1" width="5.5" style="380" customWidth="1"/>
    <col min="2" max="2" width="4.625" style="380" customWidth="1"/>
    <col min="3" max="3" width="5.75" style="380" customWidth="1"/>
    <col min="4" max="8" width="13.875" style="380" customWidth="1"/>
    <col min="9" max="16384" width="9" style="380"/>
  </cols>
  <sheetData>
    <row r="1" spans="1:9" ht="27" customHeight="1">
      <c r="A1" s="1471" t="s">
        <v>2124</v>
      </c>
      <c r="B1" s="1471"/>
      <c r="C1" s="1471"/>
      <c r="D1" s="1471"/>
      <c r="E1" s="1471"/>
      <c r="F1" s="1471"/>
      <c r="G1" s="1471"/>
      <c r="H1" s="1471"/>
    </row>
    <row r="2" spans="1:9" ht="20.100000000000001" customHeight="1" thickBot="1">
      <c r="A2" s="1472" t="s">
        <v>1</v>
      </c>
      <c r="B2" s="1472"/>
      <c r="C2" s="1472"/>
    </row>
    <row r="3" spans="1:9" s="1144" customFormat="1" ht="20.100000000000001" customHeight="1">
      <c r="A3" s="1615" t="s">
        <v>2</v>
      </c>
      <c r="B3" s="1615"/>
      <c r="C3" s="1458"/>
      <c r="D3" s="891" t="s">
        <v>1277</v>
      </c>
      <c r="E3" s="891" t="s">
        <v>2123</v>
      </c>
      <c r="F3" s="891" t="s">
        <v>2122</v>
      </c>
      <c r="G3" s="891" t="s">
        <v>2121</v>
      </c>
      <c r="H3" s="894" t="s">
        <v>1728</v>
      </c>
    </row>
    <row r="4" spans="1:9" ht="20.100000000000001" customHeight="1">
      <c r="A4" s="1775" t="s">
        <v>1229</v>
      </c>
      <c r="B4" s="1775"/>
      <c r="C4" s="1776"/>
      <c r="D4" s="750">
        <v>14814</v>
      </c>
      <c r="E4" s="382">
        <v>7737</v>
      </c>
      <c r="F4" s="382">
        <v>2684</v>
      </c>
      <c r="G4" s="382">
        <v>2885</v>
      </c>
      <c r="H4" s="382">
        <v>1508</v>
      </c>
    </row>
    <row r="5" spans="1:9" ht="20.100000000000001" customHeight="1">
      <c r="A5" s="1473" t="s">
        <v>50</v>
      </c>
      <c r="B5" s="1473"/>
      <c r="C5" s="1478"/>
      <c r="D5" s="750">
        <v>14925</v>
      </c>
      <c r="E5" s="382">
        <v>6725</v>
      </c>
      <c r="F5" s="382">
        <v>3438</v>
      </c>
      <c r="G5" s="382">
        <v>3201</v>
      </c>
      <c r="H5" s="382">
        <v>1561</v>
      </c>
    </row>
    <row r="6" spans="1:9" ht="20.100000000000001" customHeight="1">
      <c r="A6" s="1473" t="s">
        <v>49</v>
      </c>
      <c r="B6" s="1473"/>
      <c r="C6" s="1478"/>
      <c r="D6" s="750">
        <v>13492</v>
      </c>
      <c r="E6" s="382">
        <v>6794</v>
      </c>
      <c r="F6" s="382">
        <v>2677</v>
      </c>
      <c r="G6" s="382">
        <v>2727</v>
      </c>
      <c r="H6" s="382">
        <v>1294</v>
      </c>
    </row>
    <row r="7" spans="1:9" ht="20.100000000000001" customHeight="1">
      <c r="A7" s="1473" t="s">
        <v>1228</v>
      </c>
      <c r="B7" s="1473"/>
      <c r="C7" s="1478"/>
      <c r="D7" s="750">
        <v>14693</v>
      </c>
      <c r="E7" s="292">
        <v>8438</v>
      </c>
      <c r="F7" s="292">
        <v>2451</v>
      </c>
      <c r="G7" s="292">
        <v>2557</v>
      </c>
      <c r="H7" s="292">
        <v>1247</v>
      </c>
    </row>
    <row r="8" spans="1:9" ht="20.100000000000001" customHeight="1">
      <c r="A8" s="1479" t="s">
        <v>56</v>
      </c>
      <c r="B8" s="1479"/>
      <c r="C8" s="1479"/>
      <c r="D8" s="1143">
        <v>15991</v>
      </c>
      <c r="E8" s="289">
        <v>8066</v>
      </c>
      <c r="F8" s="289">
        <v>3416</v>
      </c>
      <c r="G8" s="289">
        <v>3290</v>
      </c>
      <c r="H8" s="289">
        <v>1219</v>
      </c>
    </row>
    <row r="9" spans="1:9" ht="15" customHeight="1">
      <c r="A9" s="889"/>
      <c r="B9" s="889"/>
      <c r="C9" s="889"/>
      <c r="D9" s="398"/>
      <c r="G9" s="392"/>
      <c r="H9" s="392"/>
    </row>
    <row r="10" spans="1:9" ht="20.100000000000001" customHeight="1">
      <c r="A10" s="1473" t="s">
        <v>1227</v>
      </c>
      <c r="B10" s="1473"/>
      <c r="C10" s="305" t="s">
        <v>2120</v>
      </c>
      <c r="D10" s="638">
        <v>2206</v>
      </c>
      <c r="E10" s="682">
        <v>1642</v>
      </c>
      <c r="F10" s="280">
        <v>236</v>
      </c>
      <c r="G10" s="637">
        <v>221</v>
      </c>
      <c r="H10" s="637">
        <v>107</v>
      </c>
      <c r="I10" s="387"/>
    </row>
    <row r="11" spans="1:9" ht="20.100000000000001" customHeight="1">
      <c r="A11" s="587"/>
      <c r="B11" s="587"/>
      <c r="C11" s="305" t="s">
        <v>56</v>
      </c>
      <c r="D11" s="638">
        <v>1247</v>
      </c>
      <c r="E11" s="682">
        <v>564</v>
      </c>
      <c r="F11" s="280">
        <v>308</v>
      </c>
      <c r="G11" s="637">
        <v>282</v>
      </c>
      <c r="H11" s="637">
        <v>93</v>
      </c>
      <c r="I11" s="387"/>
    </row>
    <row r="12" spans="1:9" ht="20.100000000000001" customHeight="1">
      <c r="A12" s="889"/>
      <c r="B12" s="889"/>
      <c r="C12" s="305" t="s">
        <v>55</v>
      </c>
      <c r="D12" s="638">
        <v>1361</v>
      </c>
      <c r="E12" s="682">
        <v>646</v>
      </c>
      <c r="F12" s="280">
        <v>312</v>
      </c>
      <c r="G12" s="637">
        <v>313</v>
      </c>
      <c r="H12" s="637">
        <v>90</v>
      </c>
      <c r="I12" s="387"/>
    </row>
    <row r="13" spans="1:9" ht="20.100000000000001" customHeight="1">
      <c r="A13" s="889"/>
      <c r="B13" s="889"/>
      <c r="C13" s="305" t="s">
        <v>54</v>
      </c>
      <c r="D13" s="638">
        <v>1378</v>
      </c>
      <c r="E13" s="682">
        <v>686</v>
      </c>
      <c r="F13" s="280">
        <v>318</v>
      </c>
      <c r="G13" s="637">
        <v>276</v>
      </c>
      <c r="H13" s="637">
        <v>98</v>
      </c>
      <c r="I13" s="387"/>
    </row>
    <row r="14" spans="1:9" ht="20.100000000000001" customHeight="1">
      <c r="A14" s="889"/>
      <c r="B14" s="889"/>
      <c r="C14" s="305" t="s">
        <v>53</v>
      </c>
      <c r="D14" s="638">
        <v>1238</v>
      </c>
      <c r="E14" s="682">
        <v>554</v>
      </c>
      <c r="F14" s="280">
        <v>304</v>
      </c>
      <c r="G14" s="637">
        <v>258</v>
      </c>
      <c r="H14" s="637">
        <v>122</v>
      </c>
      <c r="I14" s="387"/>
    </row>
    <row r="15" spans="1:9" ht="20.100000000000001" customHeight="1">
      <c r="A15" s="889"/>
      <c r="B15" s="889"/>
      <c r="C15" s="305" t="s">
        <v>52</v>
      </c>
      <c r="D15" s="638">
        <v>1186</v>
      </c>
      <c r="E15" s="682">
        <v>457</v>
      </c>
      <c r="F15" s="280">
        <v>321</v>
      </c>
      <c r="G15" s="637">
        <v>323</v>
      </c>
      <c r="H15" s="637">
        <v>85</v>
      </c>
      <c r="I15" s="387"/>
    </row>
    <row r="16" spans="1:9" ht="20.100000000000001" customHeight="1">
      <c r="A16" s="889"/>
      <c r="B16" s="889"/>
      <c r="C16" s="305" t="s">
        <v>1348</v>
      </c>
      <c r="D16" s="638">
        <v>1330</v>
      </c>
      <c r="E16" s="682">
        <v>633</v>
      </c>
      <c r="F16" s="280">
        <v>312</v>
      </c>
      <c r="G16" s="637">
        <v>293</v>
      </c>
      <c r="H16" s="637">
        <v>92</v>
      </c>
      <c r="I16" s="387"/>
    </row>
    <row r="17" spans="1:9" ht="20.100000000000001" customHeight="1">
      <c r="A17" s="889"/>
      <c r="B17" s="889"/>
      <c r="C17" s="305" t="s">
        <v>1347</v>
      </c>
      <c r="D17" s="638">
        <v>1245</v>
      </c>
      <c r="E17" s="682">
        <v>574</v>
      </c>
      <c r="F17" s="280">
        <v>278</v>
      </c>
      <c r="G17" s="637">
        <v>291</v>
      </c>
      <c r="H17" s="637">
        <v>102</v>
      </c>
      <c r="I17" s="387"/>
    </row>
    <row r="18" spans="1:9" ht="20.100000000000001" customHeight="1">
      <c r="A18" s="889"/>
      <c r="B18" s="889"/>
      <c r="C18" s="305" t="s">
        <v>1346</v>
      </c>
      <c r="D18" s="638">
        <v>1252</v>
      </c>
      <c r="E18" s="682">
        <v>615</v>
      </c>
      <c r="F18" s="280">
        <v>270</v>
      </c>
      <c r="G18" s="637">
        <v>255</v>
      </c>
      <c r="H18" s="637">
        <v>112</v>
      </c>
      <c r="I18" s="387"/>
    </row>
    <row r="19" spans="1:9" ht="20.100000000000001" customHeight="1">
      <c r="A19" s="1473" t="s">
        <v>1226</v>
      </c>
      <c r="B19" s="1473"/>
      <c r="C19" s="305" t="s">
        <v>1931</v>
      </c>
      <c r="D19" s="638">
        <v>1018</v>
      </c>
      <c r="E19" s="682">
        <v>424</v>
      </c>
      <c r="F19" s="280">
        <v>256</v>
      </c>
      <c r="G19" s="637">
        <v>250</v>
      </c>
      <c r="H19" s="637">
        <v>88</v>
      </c>
      <c r="I19" s="387"/>
    </row>
    <row r="20" spans="1:9" ht="20.100000000000001" customHeight="1">
      <c r="A20" s="889"/>
      <c r="B20" s="889"/>
      <c r="C20" s="305" t="s">
        <v>50</v>
      </c>
      <c r="D20" s="638">
        <v>1217</v>
      </c>
      <c r="E20" s="682">
        <v>607</v>
      </c>
      <c r="F20" s="280">
        <v>252</v>
      </c>
      <c r="G20" s="637">
        <v>256</v>
      </c>
      <c r="H20" s="637">
        <v>102</v>
      </c>
      <c r="I20" s="387"/>
    </row>
    <row r="21" spans="1:9" ht="20.100000000000001" customHeight="1" thickBot="1">
      <c r="A21" s="1142"/>
      <c r="B21" s="1142"/>
      <c r="C21" s="302" t="s">
        <v>49</v>
      </c>
      <c r="D21" s="952">
        <v>1313</v>
      </c>
      <c r="E21" s="681">
        <v>664</v>
      </c>
      <c r="F21" s="974">
        <v>249</v>
      </c>
      <c r="G21" s="681">
        <v>272</v>
      </c>
      <c r="H21" s="681">
        <v>128</v>
      </c>
      <c r="I21" s="387"/>
    </row>
    <row r="22" spans="1:9" ht="9.9499999999999993" customHeight="1">
      <c r="A22" s="888"/>
      <c r="B22" s="888"/>
      <c r="C22" s="284"/>
      <c r="D22" s="637"/>
      <c r="E22" s="637"/>
      <c r="F22" s="975"/>
      <c r="G22" s="637"/>
      <c r="H22" s="637"/>
      <c r="I22" s="387"/>
    </row>
    <row r="23" spans="1:9" ht="20.100000000000001" customHeight="1">
      <c r="A23" s="380" t="s">
        <v>2119</v>
      </c>
      <c r="D23" s="383"/>
      <c r="E23" s="383"/>
      <c r="F23" s="383"/>
      <c r="G23" s="383"/>
      <c r="H23" s="383"/>
    </row>
    <row r="24" spans="1:9" ht="20.100000000000001" customHeight="1">
      <c r="A24" s="380" t="s">
        <v>2118</v>
      </c>
      <c r="D24" s="383"/>
      <c r="E24" s="383"/>
      <c r="F24" s="383"/>
      <c r="G24" s="383"/>
      <c r="H24" s="383"/>
    </row>
    <row r="25" spans="1:9" ht="20.100000000000001" customHeight="1">
      <c r="A25" s="1774" t="s">
        <v>2117</v>
      </c>
      <c r="B25" s="1774"/>
      <c r="C25" s="1774"/>
      <c r="D25" s="1774"/>
      <c r="E25" s="1677"/>
      <c r="F25" s="1677"/>
      <c r="G25" s="1677"/>
      <c r="H25" s="1677"/>
    </row>
    <row r="26" spans="1:9" ht="18.75">
      <c r="A26" s="923"/>
    </row>
  </sheetData>
  <mergeCells count="11">
    <mergeCell ref="A8:C8"/>
    <mergeCell ref="A10:B10"/>
    <mergeCell ref="A19:B19"/>
    <mergeCell ref="A25:H25"/>
    <mergeCell ref="A1:H1"/>
    <mergeCell ref="A2:C2"/>
    <mergeCell ref="A3:C3"/>
    <mergeCell ref="A4:C4"/>
    <mergeCell ref="A5:C5"/>
    <mergeCell ref="A6:C6"/>
    <mergeCell ref="A7:C7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zoomScaleSheetLayoutView="100" workbookViewId="0">
      <selection sqref="A1:E1"/>
    </sheetView>
  </sheetViews>
  <sheetFormatPr defaultRowHeight="13.5"/>
  <cols>
    <col min="1" max="1" width="7.625" style="893" customWidth="1"/>
    <col min="2" max="2" width="4.625" style="893" customWidth="1"/>
    <col min="3" max="3" width="7.625" style="893" customWidth="1"/>
    <col min="4" max="4" width="23.875" style="893" customWidth="1"/>
    <col min="5" max="5" width="9" style="893"/>
    <col min="6" max="7" width="9.5" style="893" bestFit="1" customWidth="1"/>
    <col min="8" max="16384" width="9" style="893"/>
  </cols>
  <sheetData>
    <row r="1" spans="1:7" ht="27" customHeight="1">
      <c r="A1" s="1586" t="s">
        <v>2077</v>
      </c>
      <c r="B1" s="1586"/>
      <c r="C1" s="1586"/>
      <c r="D1" s="1586"/>
      <c r="E1" s="1586"/>
    </row>
    <row r="2" spans="1:7" ht="20.100000000000001" customHeight="1" thickBot="1">
      <c r="A2" s="1585" t="s">
        <v>1269</v>
      </c>
      <c r="B2" s="1585"/>
      <c r="C2" s="1585"/>
      <c r="D2" s="900"/>
    </row>
    <row r="3" spans="1:7" ht="20.100000000000001" customHeight="1">
      <c r="A3" s="1458" t="s">
        <v>2</v>
      </c>
      <c r="B3" s="1454"/>
      <c r="C3" s="1454"/>
      <c r="D3" s="887" t="s">
        <v>2076</v>
      </c>
    </row>
    <row r="4" spans="1:7" ht="20.100000000000001" customHeight="1">
      <c r="A4" s="1448" t="s">
        <v>1229</v>
      </c>
      <c r="B4" s="1448"/>
      <c r="C4" s="1449"/>
      <c r="D4" s="917">
        <v>11480</v>
      </c>
    </row>
    <row r="5" spans="1:7" ht="20.100000000000001" customHeight="1">
      <c r="A5" s="1460" t="s">
        <v>50</v>
      </c>
      <c r="B5" s="1460"/>
      <c r="C5" s="1478"/>
      <c r="D5" s="917">
        <v>7038</v>
      </c>
    </row>
    <row r="6" spans="1:7" ht="20.100000000000001" customHeight="1">
      <c r="A6" s="1460" t="s">
        <v>49</v>
      </c>
      <c r="B6" s="1460"/>
      <c r="C6" s="1478"/>
      <c r="D6" s="917">
        <v>6845</v>
      </c>
    </row>
    <row r="7" spans="1:7" s="1135" customFormat="1" ht="20.100000000000001" customHeight="1">
      <c r="A7" s="1460" t="s">
        <v>1228</v>
      </c>
      <c r="B7" s="1460"/>
      <c r="C7" s="1478"/>
      <c r="D7" s="917">
        <v>6232</v>
      </c>
    </row>
    <row r="8" spans="1:7" ht="20.100000000000001" customHeight="1">
      <c r="A8" s="1446" t="s">
        <v>56</v>
      </c>
      <c r="B8" s="1446"/>
      <c r="C8" s="1447"/>
      <c r="D8" s="921">
        <v>6126</v>
      </c>
    </row>
    <row r="9" spans="1:7" ht="20.100000000000001" customHeight="1">
      <c r="D9" s="1134"/>
      <c r="F9" s="292"/>
      <c r="G9" s="292"/>
    </row>
    <row r="10" spans="1:7" ht="20.100000000000001" customHeight="1">
      <c r="A10" s="1448" t="s">
        <v>1227</v>
      </c>
      <c r="B10" s="1448"/>
      <c r="C10" s="284" t="s">
        <v>57</v>
      </c>
      <c r="D10" s="919">
        <v>576</v>
      </c>
    </row>
    <row r="11" spans="1:7" ht="20.100000000000001" customHeight="1">
      <c r="C11" s="284" t="s">
        <v>56</v>
      </c>
      <c r="D11" s="919">
        <v>1002</v>
      </c>
    </row>
    <row r="12" spans="1:7" ht="20.100000000000001" customHeight="1">
      <c r="A12" s="882"/>
      <c r="B12" s="882"/>
      <c r="C12" s="284" t="s">
        <v>55</v>
      </c>
      <c r="D12" s="919">
        <v>777</v>
      </c>
    </row>
    <row r="13" spans="1:7" ht="20.100000000000001" customHeight="1">
      <c r="A13" s="882"/>
      <c r="B13" s="882"/>
      <c r="C13" s="284" t="s">
        <v>54</v>
      </c>
      <c r="D13" s="919">
        <v>960</v>
      </c>
    </row>
    <row r="14" spans="1:7" ht="20.100000000000001" customHeight="1">
      <c r="A14" s="882"/>
      <c r="B14" s="882"/>
      <c r="C14" s="284" t="s">
        <v>53</v>
      </c>
      <c r="D14" s="919">
        <v>255</v>
      </c>
    </row>
    <row r="15" spans="1:7" ht="20.100000000000001" customHeight="1">
      <c r="A15" s="882"/>
      <c r="B15" s="882"/>
      <c r="C15" s="284" t="s">
        <v>52</v>
      </c>
      <c r="D15" s="919">
        <v>1024</v>
      </c>
    </row>
    <row r="16" spans="1:7" ht="20.100000000000001" customHeight="1">
      <c r="A16" s="882"/>
      <c r="B16" s="882"/>
      <c r="C16" s="284">
        <v>10</v>
      </c>
      <c r="D16" s="919">
        <v>785</v>
      </c>
    </row>
    <row r="17" spans="1:6" ht="20.100000000000001" customHeight="1">
      <c r="A17" s="882"/>
      <c r="B17" s="882"/>
      <c r="C17" s="284">
        <v>11</v>
      </c>
      <c r="D17" s="310">
        <v>682</v>
      </c>
    </row>
    <row r="18" spans="1:6" ht="20.100000000000001" customHeight="1">
      <c r="A18" s="882"/>
      <c r="B18" s="882"/>
      <c r="C18" s="284">
        <v>12</v>
      </c>
      <c r="D18" s="310">
        <v>65</v>
      </c>
    </row>
    <row r="19" spans="1:6" ht="20.100000000000001" customHeight="1">
      <c r="A19" s="1448" t="s">
        <v>1226</v>
      </c>
      <c r="B19" s="1448"/>
      <c r="C19" s="284" t="s">
        <v>1931</v>
      </c>
      <c r="D19" s="310">
        <v>0</v>
      </c>
    </row>
    <row r="20" spans="1:6" ht="20.100000000000001" customHeight="1">
      <c r="A20" s="882"/>
      <c r="B20" s="882"/>
      <c r="C20" s="284" t="s">
        <v>50</v>
      </c>
      <c r="D20" s="310">
        <v>0</v>
      </c>
      <c r="F20" s="292"/>
    </row>
    <row r="21" spans="1:6" ht="19.5" customHeight="1" thickBot="1">
      <c r="A21" s="953"/>
      <c r="B21" s="953"/>
      <c r="C21" s="302" t="s">
        <v>1621</v>
      </c>
      <c r="D21" s="356">
        <v>0</v>
      </c>
    </row>
    <row r="22" spans="1:6" ht="20.100000000000001" customHeight="1">
      <c r="A22" s="882"/>
      <c r="B22" s="882"/>
      <c r="C22" s="882"/>
      <c r="D22" s="354"/>
    </row>
    <row r="23" spans="1:6">
      <c r="A23" s="893" t="s">
        <v>1870</v>
      </c>
      <c r="D23" s="559"/>
    </row>
  </sheetData>
  <mergeCells count="10">
    <mergeCell ref="A19:B19"/>
    <mergeCell ref="A3:C3"/>
    <mergeCell ref="A2:C2"/>
    <mergeCell ref="A10:B10"/>
    <mergeCell ref="A1:E1"/>
    <mergeCell ref="A4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fitToWidth="0" fitToHeight="0" orientation="portrait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zoomScaleNormal="100" zoomScaleSheetLayoutView="100" workbookViewId="0">
      <selection sqref="A1:XFD1048576"/>
    </sheetView>
  </sheetViews>
  <sheetFormatPr defaultColWidth="9" defaultRowHeight="13.5"/>
  <cols>
    <col min="1" max="1" width="6.625" style="19" customWidth="1"/>
    <col min="2" max="2" width="4" style="19" bestFit="1" customWidth="1"/>
    <col min="3" max="3" width="6.625" style="19" customWidth="1"/>
    <col min="4" max="4" width="15.625" style="19" customWidth="1"/>
    <col min="5" max="14" width="12.625" style="19" customWidth="1"/>
    <col min="15" max="16384" width="9" style="19"/>
  </cols>
  <sheetData>
    <row r="1" spans="1:14" ht="27" customHeight="1">
      <c r="A1" s="1571" t="s">
        <v>2116</v>
      </c>
      <c r="B1" s="1571"/>
      <c r="C1" s="1571"/>
      <c r="D1" s="1571"/>
      <c r="E1" s="1571"/>
      <c r="F1" s="1571"/>
      <c r="G1" s="1571"/>
      <c r="H1" s="1571"/>
      <c r="I1" s="1571"/>
      <c r="J1" s="1571"/>
      <c r="K1" s="1571"/>
      <c r="L1" s="1571"/>
      <c r="M1" s="1571"/>
      <c r="N1" s="1571"/>
    </row>
    <row r="2" spans="1:14" ht="20.100000000000001" customHeight="1" thickBot="1">
      <c r="A2" s="1572" t="s">
        <v>1</v>
      </c>
      <c r="B2" s="1572"/>
      <c r="C2" s="1572"/>
      <c r="D2" s="897"/>
      <c r="E2" s="897"/>
    </row>
    <row r="3" spans="1:14" ht="20.100000000000001" customHeight="1">
      <c r="A3" s="1655" t="s">
        <v>2</v>
      </c>
      <c r="B3" s="1691"/>
      <c r="C3" s="1691"/>
      <c r="D3" s="1426" t="s">
        <v>1890</v>
      </c>
      <c r="E3" s="1445" t="s">
        <v>2115</v>
      </c>
      <c r="F3" s="1555"/>
      <c r="G3" s="1555"/>
      <c r="H3" s="1555"/>
      <c r="I3" s="1555"/>
      <c r="J3" s="1555"/>
      <c r="K3" s="1555"/>
      <c r="L3" s="1555"/>
      <c r="M3" s="1555"/>
      <c r="N3" s="1555"/>
    </row>
    <row r="4" spans="1:14" ht="20.100000000000001" customHeight="1">
      <c r="A4" s="1427"/>
      <c r="B4" s="1777"/>
      <c r="C4" s="1777"/>
      <c r="D4" s="1444"/>
      <c r="E4" s="1444" t="s">
        <v>2114</v>
      </c>
      <c r="F4" s="1444" t="s">
        <v>2113</v>
      </c>
      <c r="G4" s="1444" t="s">
        <v>2112</v>
      </c>
      <c r="H4" s="1444" t="s">
        <v>2111</v>
      </c>
      <c r="I4" s="1780" t="s">
        <v>2110</v>
      </c>
      <c r="J4" s="1733" t="s">
        <v>2109</v>
      </c>
      <c r="K4" s="1733" t="s">
        <v>2108</v>
      </c>
      <c r="L4" s="1444" t="s">
        <v>2107</v>
      </c>
      <c r="M4" s="1444" t="s">
        <v>2106</v>
      </c>
      <c r="N4" s="1778" t="s">
        <v>2105</v>
      </c>
    </row>
    <row r="5" spans="1:14" ht="20.100000000000001" customHeight="1">
      <c r="A5" s="1657"/>
      <c r="B5" s="1692"/>
      <c r="C5" s="1692"/>
      <c r="D5" s="1444"/>
      <c r="E5" s="1444"/>
      <c r="F5" s="1444"/>
      <c r="G5" s="1444"/>
      <c r="H5" s="1444"/>
      <c r="I5" s="1780"/>
      <c r="J5" s="1733"/>
      <c r="K5" s="1444"/>
      <c r="L5" s="1444"/>
      <c r="M5" s="1444"/>
      <c r="N5" s="1779"/>
    </row>
    <row r="6" spans="1:14" ht="20.100000000000001" customHeight="1">
      <c r="A6" s="1441" t="s">
        <v>2104</v>
      </c>
      <c r="B6" s="1441"/>
      <c r="C6" s="1442"/>
      <c r="D6" s="963">
        <v>191230</v>
      </c>
      <c r="E6" s="859">
        <v>18355</v>
      </c>
      <c r="F6" s="859">
        <v>14519</v>
      </c>
      <c r="G6" s="859">
        <v>11000</v>
      </c>
      <c r="H6" s="859">
        <v>4651</v>
      </c>
      <c r="I6" s="859">
        <v>3448</v>
      </c>
      <c r="J6" s="859">
        <v>1375</v>
      </c>
      <c r="K6" s="859">
        <v>566</v>
      </c>
      <c r="L6" s="859">
        <v>1788</v>
      </c>
      <c r="M6" s="859">
        <v>3483</v>
      </c>
      <c r="N6" s="859">
        <v>132045</v>
      </c>
    </row>
    <row r="7" spans="1:14" s="1259" customFormat="1" ht="20.100000000000001" customHeight="1">
      <c r="A7" s="1575" t="s">
        <v>15</v>
      </c>
      <c r="B7" s="1575"/>
      <c r="C7" s="1422"/>
      <c r="D7" s="1257">
        <v>192306</v>
      </c>
      <c r="E7" s="1258">
        <v>17856</v>
      </c>
      <c r="F7" s="1258">
        <v>9909</v>
      </c>
      <c r="G7" s="1258">
        <v>9664</v>
      </c>
      <c r="H7" s="1258">
        <v>5113</v>
      </c>
      <c r="I7" s="1258">
        <v>4580</v>
      </c>
      <c r="J7" s="1258">
        <v>1236</v>
      </c>
      <c r="K7" s="1258">
        <v>720</v>
      </c>
      <c r="L7" s="1258">
        <v>2357</v>
      </c>
      <c r="M7" s="1258">
        <v>4250</v>
      </c>
      <c r="N7" s="1258">
        <v>136621</v>
      </c>
    </row>
    <row r="8" spans="1:14" ht="13.5" customHeight="1">
      <c r="A8" s="898"/>
      <c r="B8" s="898"/>
      <c r="C8" s="898"/>
      <c r="D8" s="965"/>
      <c r="E8" s="966"/>
      <c r="F8" s="541"/>
    </row>
    <row r="9" spans="1:14" ht="19.5" customHeight="1">
      <c r="A9" s="1573" t="s">
        <v>16</v>
      </c>
      <c r="B9" s="1573"/>
      <c r="C9" s="991" t="s">
        <v>1294</v>
      </c>
      <c r="D9" s="963">
        <v>20544</v>
      </c>
      <c r="E9" s="859">
        <v>738</v>
      </c>
      <c r="F9" s="782">
        <v>695</v>
      </c>
      <c r="G9" s="782">
        <v>1462</v>
      </c>
      <c r="H9" s="782">
        <v>403</v>
      </c>
      <c r="I9" s="782">
        <v>250</v>
      </c>
      <c r="J9" s="782">
        <v>94</v>
      </c>
      <c r="K9" s="782">
        <v>41</v>
      </c>
      <c r="L9" s="782">
        <v>194</v>
      </c>
      <c r="M9" s="782">
        <v>526</v>
      </c>
      <c r="N9" s="782">
        <v>16141</v>
      </c>
    </row>
    <row r="10" spans="1:14" ht="20.100000000000001" customHeight="1">
      <c r="A10" s="1573"/>
      <c r="B10" s="1573"/>
      <c r="C10" s="991" t="s">
        <v>15</v>
      </c>
      <c r="D10" s="963">
        <v>18548</v>
      </c>
      <c r="E10" s="859">
        <v>948</v>
      </c>
      <c r="F10" s="782">
        <v>715</v>
      </c>
      <c r="G10" s="782">
        <v>1689</v>
      </c>
      <c r="H10" s="782">
        <v>473</v>
      </c>
      <c r="I10" s="782">
        <v>250</v>
      </c>
      <c r="J10" s="782">
        <v>88</v>
      </c>
      <c r="K10" s="782">
        <v>47</v>
      </c>
      <c r="L10" s="782">
        <v>220</v>
      </c>
      <c r="M10" s="782">
        <v>222</v>
      </c>
      <c r="N10" s="782">
        <v>13896</v>
      </c>
    </row>
    <row r="11" spans="1:14" ht="20.100000000000001" customHeight="1">
      <c r="A11" s="898"/>
      <c r="B11" s="898"/>
      <c r="C11" s="991" t="s">
        <v>18</v>
      </c>
      <c r="D11" s="963">
        <v>20258</v>
      </c>
      <c r="E11" s="859">
        <v>3130</v>
      </c>
      <c r="F11" s="782">
        <v>2627</v>
      </c>
      <c r="G11" s="782">
        <v>583</v>
      </c>
      <c r="H11" s="782">
        <v>450</v>
      </c>
      <c r="I11" s="782">
        <v>1207</v>
      </c>
      <c r="J11" s="782">
        <v>82</v>
      </c>
      <c r="K11" s="782">
        <v>52</v>
      </c>
      <c r="L11" s="782">
        <v>188</v>
      </c>
      <c r="M11" s="782">
        <v>397</v>
      </c>
      <c r="N11" s="782">
        <v>11542</v>
      </c>
    </row>
    <row r="12" spans="1:14" ht="20.100000000000001" customHeight="1">
      <c r="A12" s="898"/>
      <c r="B12" s="898"/>
      <c r="C12" s="991" t="s">
        <v>19</v>
      </c>
      <c r="D12" s="963">
        <v>15743</v>
      </c>
      <c r="E12" s="859">
        <v>1242</v>
      </c>
      <c r="F12" s="782">
        <v>1073</v>
      </c>
      <c r="G12" s="782">
        <v>1053</v>
      </c>
      <c r="H12" s="782">
        <v>280</v>
      </c>
      <c r="I12" s="782">
        <v>238</v>
      </c>
      <c r="J12" s="782">
        <v>167</v>
      </c>
      <c r="K12" s="782">
        <v>54</v>
      </c>
      <c r="L12" s="782">
        <v>211</v>
      </c>
      <c r="M12" s="782">
        <v>375</v>
      </c>
      <c r="N12" s="782">
        <v>11050</v>
      </c>
    </row>
    <row r="13" spans="1:14" ht="20.100000000000001" customHeight="1">
      <c r="A13" s="898"/>
      <c r="B13" s="898"/>
      <c r="C13" s="991" t="s">
        <v>20</v>
      </c>
      <c r="D13" s="963">
        <v>20103</v>
      </c>
      <c r="E13" s="859">
        <v>1533</v>
      </c>
      <c r="F13" s="782">
        <v>1141</v>
      </c>
      <c r="G13" s="782">
        <v>752</v>
      </c>
      <c r="H13" s="782">
        <v>574</v>
      </c>
      <c r="I13" s="782">
        <v>587</v>
      </c>
      <c r="J13" s="782">
        <v>49</v>
      </c>
      <c r="K13" s="782">
        <v>72</v>
      </c>
      <c r="L13" s="782">
        <v>231</v>
      </c>
      <c r="M13" s="782">
        <v>283</v>
      </c>
      <c r="N13" s="782">
        <v>14881</v>
      </c>
    </row>
    <row r="14" spans="1:14" ht="20.100000000000001" customHeight="1">
      <c r="A14" s="898"/>
      <c r="B14" s="898"/>
      <c r="C14" s="991" t="s">
        <v>21</v>
      </c>
      <c r="D14" s="963">
        <v>14268</v>
      </c>
      <c r="E14" s="859">
        <v>217</v>
      </c>
      <c r="F14" s="782">
        <v>522</v>
      </c>
      <c r="G14" s="782">
        <v>499</v>
      </c>
      <c r="H14" s="782">
        <v>472</v>
      </c>
      <c r="I14" s="782">
        <v>242</v>
      </c>
      <c r="J14" s="782">
        <v>102</v>
      </c>
      <c r="K14" s="782">
        <v>68</v>
      </c>
      <c r="L14" s="782">
        <v>199</v>
      </c>
      <c r="M14" s="782">
        <v>313</v>
      </c>
      <c r="N14" s="782">
        <v>11634</v>
      </c>
    </row>
    <row r="15" spans="1:14" ht="20.100000000000001" customHeight="1">
      <c r="A15" s="898"/>
      <c r="B15" s="898"/>
      <c r="C15" s="991">
        <v>10</v>
      </c>
      <c r="D15" s="963">
        <v>16816</v>
      </c>
      <c r="E15" s="859">
        <v>952</v>
      </c>
      <c r="F15" s="782">
        <v>839</v>
      </c>
      <c r="G15" s="782">
        <v>883</v>
      </c>
      <c r="H15" s="782">
        <v>994</v>
      </c>
      <c r="I15" s="782">
        <v>520</v>
      </c>
      <c r="J15" s="782">
        <v>122</v>
      </c>
      <c r="K15" s="782">
        <v>51</v>
      </c>
      <c r="L15" s="782">
        <v>243</v>
      </c>
      <c r="M15" s="782">
        <v>345</v>
      </c>
      <c r="N15" s="782">
        <v>11867</v>
      </c>
    </row>
    <row r="16" spans="1:14" ht="20.100000000000001" customHeight="1">
      <c r="A16" s="898"/>
      <c r="B16" s="898"/>
      <c r="C16" s="991">
        <v>11</v>
      </c>
      <c r="D16" s="963">
        <v>18001</v>
      </c>
      <c r="E16" s="859">
        <v>4189</v>
      </c>
      <c r="F16" s="782">
        <v>477</v>
      </c>
      <c r="G16" s="782">
        <v>550</v>
      </c>
      <c r="H16" s="782">
        <v>417</v>
      </c>
      <c r="I16" s="782">
        <v>274</v>
      </c>
      <c r="J16" s="782">
        <v>166</v>
      </c>
      <c r="K16" s="782">
        <v>74</v>
      </c>
      <c r="L16" s="782">
        <v>211</v>
      </c>
      <c r="M16" s="782">
        <v>358</v>
      </c>
      <c r="N16" s="782">
        <v>11285</v>
      </c>
    </row>
    <row r="17" spans="1:14" ht="20.100000000000001" customHeight="1">
      <c r="A17" s="898"/>
      <c r="B17" s="898"/>
      <c r="C17" s="991" t="s">
        <v>2053</v>
      </c>
      <c r="D17" s="963">
        <v>12181</v>
      </c>
      <c r="E17" s="859">
        <v>1650</v>
      </c>
      <c r="F17" s="782">
        <v>406</v>
      </c>
      <c r="G17" s="782">
        <v>451</v>
      </c>
      <c r="H17" s="782">
        <v>223</v>
      </c>
      <c r="I17" s="782">
        <v>149</v>
      </c>
      <c r="J17" s="782">
        <v>102</v>
      </c>
      <c r="K17" s="782">
        <v>60</v>
      </c>
      <c r="L17" s="782">
        <v>194</v>
      </c>
      <c r="M17" s="782">
        <v>302</v>
      </c>
      <c r="N17" s="782">
        <v>8644</v>
      </c>
    </row>
    <row r="18" spans="1:14" ht="20.100000000000001" customHeight="1">
      <c r="A18" s="1573" t="s">
        <v>22</v>
      </c>
      <c r="B18" s="1573"/>
      <c r="C18" s="991" t="s">
        <v>1293</v>
      </c>
      <c r="D18" s="963">
        <v>11317</v>
      </c>
      <c r="E18" s="859">
        <v>776</v>
      </c>
      <c r="F18" s="782">
        <v>381</v>
      </c>
      <c r="G18" s="782">
        <v>462</v>
      </c>
      <c r="H18" s="782">
        <v>329</v>
      </c>
      <c r="I18" s="782">
        <v>160</v>
      </c>
      <c r="J18" s="782">
        <v>79</v>
      </c>
      <c r="K18" s="782">
        <v>63</v>
      </c>
      <c r="L18" s="782">
        <v>107</v>
      </c>
      <c r="M18" s="782">
        <v>308</v>
      </c>
      <c r="N18" s="782">
        <v>8652</v>
      </c>
    </row>
    <row r="19" spans="1:14" ht="20.100000000000001" customHeight="1">
      <c r="A19" s="898"/>
      <c r="B19" s="898"/>
      <c r="C19" s="991" t="s">
        <v>12</v>
      </c>
      <c r="D19" s="963">
        <v>10373</v>
      </c>
      <c r="E19" s="859">
        <v>812</v>
      </c>
      <c r="F19" s="782">
        <v>447</v>
      </c>
      <c r="G19" s="782">
        <v>323</v>
      </c>
      <c r="H19" s="782">
        <v>188</v>
      </c>
      <c r="I19" s="782">
        <v>196</v>
      </c>
      <c r="J19" s="782">
        <v>105</v>
      </c>
      <c r="K19" s="782">
        <v>58</v>
      </c>
      <c r="L19" s="782">
        <v>142</v>
      </c>
      <c r="M19" s="782">
        <v>395</v>
      </c>
      <c r="N19" s="782">
        <v>7707</v>
      </c>
    </row>
    <row r="20" spans="1:14" ht="20.100000000000001" customHeight="1" thickBot="1">
      <c r="A20" s="989"/>
      <c r="B20" s="989"/>
      <c r="C20" s="988" t="s">
        <v>13</v>
      </c>
      <c r="D20" s="967">
        <v>14154</v>
      </c>
      <c r="E20" s="968">
        <v>1669</v>
      </c>
      <c r="F20" s="909">
        <v>586</v>
      </c>
      <c r="G20" s="909">
        <v>957</v>
      </c>
      <c r="H20" s="909">
        <v>310</v>
      </c>
      <c r="I20" s="909">
        <v>507</v>
      </c>
      <c r="J20" s="909">
        <v>80</v>
      </c>
      <c r="K20" s="909">
        <v>80</v>
      </c>
      <c r="L20" s="909">
        <v>217</v>
      </c>
      <c r="M20" s="909">
        <v>426</v>
      </c>
      <c r="N20" s="909">
        <v>9322</v>
      </c>
    </row>
    <row r="21" spans="1:14" ht="9.9499999999999993" customHeight="1">
      <c r="A21" s="898"/>
      <c r="B21" s="898"/>
      <c r="C21" s="898"/>
      <c r="D21" s="930"/>
      <c r="E21" s="930"/>
    </row>
    <row r="22" spans="1:14" ht="20.100000000000001" customHeight="1">
      <c r="A22" s="848" t="s">
        <v>2103</v>
      </c>
      <c r="B22" s="898"/>
      <c r="C22" s="898"/>
      <c r="D22" s="930"/>
      <c r="E22" s="930"/>
    </row>
    <row r="23" spans="1:14" ht="20.100000000000001" customHeight="1">
      <c r="A23" s="848" t="s">
        <v>2102</v>
      </c>
      <c r="B23" s="898"/>
      <c r="C23" s="898"/>
      <c r="D23" s="930"/>
      <c r="E23" s="930"/>
    </row>
    <row r="24" spans="1:14" ht="20.100000000000001" customHeight="1">
      <c r="A24" s="19" t="s">
        <v>1888</v>
      </c>
    </row>
    <row r="27" spans="1:14">
      <c r="D27" s="541"/>
      <c r="E27" s="541"/>
      <c r="F27" s="541"/>
    </row>
  </sheetData>
  <mergeCells count="20">
    <mergeCell ref="A1:N1"/>
    <mergeCell ref="E4:E5"/>
    <mergeCell ref="F4:F5"/>
    <mergeCell ref="L4:L5"/>
    <mergeCell ref="M4:M5"/>
    <mergeCell ref="N4:N5"/>
    <mergeCell ref="G4:G5"/>
    <mergeCell ref="H4:H5"/>
    <mergeCell ref="I4:I5"/>
    <mergeCell ref="J4:J5"/>
    <mergeCell ref="K4:K5"/>
    <mergeCell ref="E3:N3"/>
    <mergeCell ref="A18:B18"/>
    <mergeCell ref="A3:C5"/>
    <mergeCell ref="A2:C2"/>
    <mergeCell ref="A10:B10"/>
    <mergeCell ref="D3:D5"/>
    <mergeCell ref="A6:C6"/>
    <mergeCell ref="A7:C7"/>
    <mergeCell ref="A9:B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Normal="100" workbookViewId="0">
      <selection sqref="A1:XFD1048576"/>
    </sheetView>
  </sheetViews>
  <sheetFormatPr defaultRowHeight="13.5"/>
  <cols>
    <col min="1" max="3" width="4.625" style="875" customWidth="1"/>
    <col min="4" max="13" width="11.625" style="875" customWidth="1"/>
    <col min="14" max="17" width="6.25" style="875" customWidth="1"/>
    <col min="18" max="16384" width="9" style="875"/>
  </cols>
  <sheetData>
    <row r="1" spans="1:19" ht="27" customHeight="1">
      <c r="A1" s="1424" t="s">
        <v>2101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424"/>
      <c r="M1" s="1424"/>
    </row>
    <row r="2" spans="1:19" ht="20.100000000000001" customHeight="1" thickBot="1">
      <c r="A2" s="867"/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867"/>
    </row>
    <row r="3" spans="1:19" ht="20.100000000000001" customHeight="1">
      <c r="A3" s="1425" t="s">
        <v>1338</v>
      </c>
      <c r="B3" s="1426"/>
      <c r="C3" s="1426"/>
      <c r="D3" s="1426" t="s">
        <v>1596</v>
      </c>
      <c r="E3" s="1426"/>
      <c r="F3" s="1619" t="s">
        <v>2100</v>
      </c>
      <c r="G3" s="1619"/>
      <c r="H3" s="1619" t="s">
        <v>2099</v>
      </c>
      <c r="I3" s="1619"/>
      <c r="J3" s="1426" t="s">
        <v>2098</v>
      </c>
      <c r="K3" s="1426"/>
      <c r="L3" s="1426" t="s">
        <v>36</v>
      </c>
      <c r="M3" s="1445"/>
    </row>
    <row r="4" spans="1:19" ht="20.100000000000001" customHeight="1">
      <c r="A4" s="1443"/>
      <c r="B4" s="1444"/>
      <c r="C4" s="1444"/>
      <c r="D4" s="878" t="s">
        <v>2097</v>
      </c>
      <c r="E4" s="878" t="s">
        <v>2096</v>
      </c>
      <c r="F4" s="878" t="s">
        <v>2097</v>
      </c>
      <c r="G4" s="878" t="s">
        <v>2096</v>
      </c>
      <c r="H4" s="878" t="s">
        <v>2097</v>
      </c>
      <c r="I4" s="878" t="s">
        <v>2096</v>
      </c>
      <c r="J4" s="878" t="s">
        <v>2097</v>
      </c>
      <c r="K4" s="878" t="s">
        <v>2096</v>
      </c>
      <c r="L4" s="878" t="s">
        <v>2097</v>
      </c>
      <c r="M4" s="902" t="s">
        <v>2096</v>
      </c>
    </row>
    <row r="5" spans="1:19" ht="20.100000000000001" customHeight="1">
      <c r="A5" s="866"/>
      <c r="B5" s="866"/>
      <c r="C5" s="866"/>
      <c r="D5" s="784" t="s">
        <v>2095</v>
      </c>
      <c r="E5" s="873" t="s">
        <v>1328</v>
      </c>
      <c r="F5" s="873" t="s">
        <v>2095</v>
      </c>
      <c r="G5" s="873" t="s">
        <v>1328</v>
      </c>
      <c r="H5" s="873" t="s">
        <v>2095</v>
      </c>
      <c r="I5" s="873" t="s">
        <v>1328</v>
      </c>
      <c r="J5" s="873" t="s">
        <v>2095</v>
      </c>
      <c r="K5" s="873" t="s">
        <v>1328</v>
      </c>
      <c r="L5" s="873" t="s">
        <v>2095</v>
      </c>
      <c r="M5" s="873" t="s">
        <v>1328</v>
      </c>
    </row>
    <row r="6" spans="1:19" ht="20.100000000000001" customHeight="1">
      <c r="A6" s="875" t="s">
        <v>2094</v>
      </c>
      <c r="B6" s="866" t="s">
        <v>2093</v>
      </c>
      <c r="C6" s="866" t="s">
        <v>2092</v>
      </c>
      <c r="D6" s="332">
        <v>1427</v>
      </c>
      <c r="E6" s="1251">
        <v>313930</v>
      </c>
      <c r="F6" s="1141">
        <v>34</v>
      </c>
      <c r="G6" s="1251">
        <v>31717</v>
      </c>
      <c r="H6" s="1141">
        <v>90</v>
      </c>
      <c r="I6" s="1251">
        <v>119132</v>
      </c>
      <c r="J6" s="1141">
        <v>1210</v>
      </c>
      <c r="K6" s="1251">
        <v>44432</v>
      </c>
      <c r="L6" s="1141">
        <v>93</v>
      </c>
      <c r="M6" s="1251">
        <v>118649</v>
      </c>
    </row>
    <row r="7" spans="1:19" s="323" customFormat="1" ht="20.100000000000001" customHeight="1">
      <c r="A7" s="875"/>
      <c r="B7" s="871" t="s">
        <v>1272</v>
      </c>
      <c r="C7" s="866"/>
      <c r="D7" s="332">
        <v>1087</v>
      </c>
      <c r="E7" s="1252">
        <v>59537</v>
      </c>
      <c r="F7" s="1141">
        <v>6</v>
      </c>
      <c r="G7" s="1252">
        <v>170</v>
      </c>
      <c r="H7" s="1141">
        <v>33</v>
      </c>
      <c r="I7" s="1252">
        <v>12019</v>
      </c>
      <c r="J7" s="1141">
        <v>925</v>
      </c>
      <c r="K7" s="1252">
        <v>21326</v>
      </c>
      <c r="L7" s="1141">
        <v>123</v>
      </c>
      <c r="M7" s="1252">
        <v>26022</v>
      </c>
    </row>
    <row r="8" spans="1:19" s="323" customFormat="1" ht="20.100000000000001" customHeight="1">
      <c r="A8" s="875"/>
      <c r="B8" s="871" t="s">
        <v>13</v>
      </c>
      <c r="C8" s="866"/>
      <c r="D8" s="332">
        <v>1366</v>
      </c>
      <c r="E8" s="1252">
        <v>80815</v>
      </c>
      <c r="F8" s="1141">
        <v>11</v>
      </c>
      <c r="G8" s="1252">
        <v>1851</v>
      </c>
      <c r="H8" s="1141">
        <v>44</v>
      </c>
      <c r="I8" s="1252">
        <v>16876</v>
      </c>
      <c r="J8" s="1141">
        <v>1128</v>
      </c>
      <c r="K8" s="1252">
        <v>25871</v>
      </c>
      <c r="L8" s="1141">
        <v>183</v>
      </c>
      <c r="M8" s="1252">
        <v>36217</v>
      </c>
    </row>
    <row r="9" spans="1:19" ht="20.100000000000001" customHeight="1">
      <c r="A9" s="866"/>
      <c r="B9" s="871" t="s">
        <v>14</v>
      </c>
      <c r="C9" s="870"/>
      <c r="D9" s="1141">
        <v>1438</v>
      </c>
      <c r="E9" s="1252">
        <v>213001</v>
      </c>
      <c r="F9" s="1141">
        <v>21</v>
      </c>
      <c r="G9" s="1252">
        <v>13358</v>
      </c>
      <c r="H9" s="1141">
        <v>58</v>
      </c>
      <c r="I9" s="1252">
        <v>41683</v>
      </c>
      <c r="J9" s="1141">
        <v>1153</v>
      </c>
      <c r="K9" s="1252">
        <v>30691</v>
      </c>
      <c r="L9" s="1141">
        <v>206</v>
      </c>
      <c r="M9" s="1252">
        <v>127279</v>
      </c>
    </row>
    <row r="10" spans="1:19" s="323" customFormat="1" ht="20.100000000000001" customHeight="1" thickBot="1">
      <c r="A10" s="1253"/>
      <c r="B10" s="903" t="s">
        <v>15</v>
      </c>
      <c r="C10" s="1254"/>
      <c r="D10" s="1255">
        <v>1440</v>
      </c>
      <c r="E10" s="1256">
        <v>240795</v>
      </c>
      <c r="F10" s="1255">
        <v>29</v>
      </c>
      <c r="G10" s="1256">
        <v>17166</v>
      </c>
      <c r="H10" s="1255">
        <v>57</v>
      </c>
      <c r="I10" s="1256">
        <v>67662</v>
      </c>
      <c r="J10" s="1255">
        <v>1168</v>
      </c>
      <c r="K10" s="1256">
        <v>33780</v>
      </c>
      <c r="L10" s="1255">
        <v>186</v>
      </c>
      <c r="M10" s="1256">
        <v>122187</v>
      </c>
    </row>
    <row r="11" spans="1:19" ht="9.9499999999999993" customHeight="1">
      <c r="B11" s="867"/>
      <c r="C11" s="867"/>
      <c r="D11" s="323"/>
      <c r="E11" s="429"/>
      <c r="F11" s="323"/>
      <c r="G11" s="429"/>
      <c r="H11" s="323"/>
      <c r="I11" s="429"/>
      <c r="J11" s="323"/>
      <c r="K11" s="429"/>
      <c r="L11" s="323"/>
      <c r="M11" s="429"/>
    </row>
    <row r="12" spans="1:19" ht="20.100000000000001" customHeight="1">
      <c r="A12" s="875" t="s">
        <v>2091</v>
      </c>
      <c r="B12" s="866"/>
      <c r="C12" s="866"/>
      <c r="D12" s="9"/>
      <c r="E12" s="9"/>
      <c r="F12" s="9"/>
      <c r="G12" s="9"/>
      <c r="H12" s="9"/>
      <c r="I12" s="9"/>
      <c r="J12" s="9"/>
      <c r="K12" s="9"/>
      <c r="L12" s="1140"/>
      <c r="M12" s="9"/>
      <c r="N12" s="9"/>
      <c r="O12" s="9"/>
      <c r="P12" s="9"/>
      <c r="Q12" s="9"/>
      <c r="R12" s="9"/>
      <c r="S12" s="9"/>
    </row>
    <row r="13" spans="1:19" s="323" customFormat="1" ht="20.100000000000001" customHeight="1">
      <c r="A13" s="875" t="s">
        <v>2226</v>
      </c>
      <c r="B13" s="875"/>
      <c r="C13" s="875"/>
      <c r="D13" s="875"/>
      <c r="E13" s="875"/>
      <c r="F13" s="875"/>
      <c r="G13" s="875"/>
      <c r="H13" s="875"/>
      <c r="I13" s="875"/>
      <c r="J13" s="875"/>
      <c r="K13" s="875"/>
      <c r="L13" s="875"/>
      <c r="M13" s="875"/>
    </row>
    <row r="14" spans="1:19" ht="20.100000000000001" customHeight="1"/>
  </sheetData>
  <mergeCells count="7">
    <mergeCell ref="L3:M3"/>
    <mergeCell ref="A3:C4"/>
    <mergeCell ref="A1:M1"/>
    <mergeCell ref="D3:E3"/>
    <mergeCell ref="F3:G3"/>
    <mergeCell ref="H3:I3"/>
    <mergeCell ref="J3:K3"/>
  </mergeCells>
  <phoneticPr fontId="6"/>
  <pageMargins left="0.78740157480314965" right="0.78740157480314965" top="0.98425196850393704" bottom="0.98425196850393704" header="0.51181102362204722" footer="0.51181102362204722"/>
  <pageSetup paperSize="9" orientation="landscape" verticalDpi="300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zoomScaleNormal="100" zoomScaleSheetLayoutView="100" workbookViewId="0">
      <selection activeCell="C19" sqref="C19"/>
    </sheetView>
  </sheetViews>
  <sheetFormatPr defaultRowHeight="13.5"/>
  <cols>
    <col min="1" max="1" width="5.5" style="19" customWidth="1"/>
    <col min="2" max="2" width="4.625" style="19" customWidth="1"/>
    <col min="3" max="3" width="5.5" style="19" customWidth="1"/>
    <col min="4" max="15" width="11" style="19" customWidth="1"/>
    <col min="16" max="20" width="9" style="19"/>
    <col min="21" max="21" width="9.625" style="19" bestFit="1" customWidth="1"/>
    <col min="22" max="22" width="9" style="19"/>
    <col min="23" max="23" width="12.625" style="19" customWidth="1"/>
    <col min="24" max="24" width="9" style="19"/>
    <col min="25" max="25" width="13.625" style="19" customWidth="1"/>
    <col min="26" max="16384" width="9" style="19"/>
  </cols>
  <sheetData>
    <row r="1" spans="1:25" ht="27" customHeight="1">
      <c r="A1" s="1571" t="s">
        <v>2090</v>
      </c>
      <c r="B1" s="1571"/>
      <c r="C1" s="1571"/>
      <c r="D1" s="1571"/>
      <c r="E1" s="1571"/>
      <c r="F1" s="1571"/>
      <c r="G1" s="1571"/>
      <c r="H1" s="1571"/>
      <c r="I1" s="1571"/>
      <c r="J1" s="1571"/>
      <c r="K1" s="1571"/>
      <c r="L1" s="1571"/>
      <c r="M1" s="1571"/>
      <c r="N1" s="1571"/>
      <c r="O1" s="1571"/>
    </row>
    <row r="2" spans="1:25" ht="20.100000000000001" customHeight="1" thickBot="1">
      <c r="A2" s="897"/>
      <c r="B2" s="897"/>
      <c r="C2" s="897"/>
      <c r="D2" s="897"/>
      <c r="E2" s="897"/>
      <c r="F2" s="897"/>
      <c r="G2" s="897"/>
      <c r="H2" s="897"/>
      <c r="I2" s="897"/>
      <c r="J2" s="897"/>
      <c r="K2" s="897"/>
      <c r="L2" s="897"/>
      <c r="M2" s="897"/>
      <c r="N2" s="897"/>
      <c r="O2" s="897"/>
    </row>
    <row r="3" spans="1:25" ht="20.100000000000001" customHeight="1">
      <c r="A3" s="1425" t="s">
        <v>1338</v>
      </c>
      <c r="B3" s="1426"/>
      <c r="C3" s="1426"/>
      <c r="D3" s="1781" t="s">
        <v>68</v>
      </c>
      <c r="E3" s="1781"/>
      <c r="F3" s="1426" t="s">
        <v>2089</v>
      </c>
      <c r="G3" s="1426"/>
      <c r="H3" s="1426" t="s">
        <v>2088</v>
      </c>
      <c r="I3" s="1426"/>
      <c r="J3" s="1781" t="s">
        <v>2087</v>
      </c>
      <c r="K3" s="1781"/>
      <c r="L3" s="1781" t="s">
        <v>2086</v>
      </c>
      <c r="M3" s="1781"/>
      <c r="N3" s="1781" t="s">
        <v>2085</v>
      </c>
      <c r="O3" s="1782"/>
      <c r="P3" s="1781" t="s">
        <v>2084</v>
      </c>
      <c r="Q3" s="1781"/>
      <c r="R3" s="1781" t="s">
        <v>2083</v>
      </c>
      <c r="S3" s="1781"/>
      <c r="T3" s="1781" t="s">
        <v>2082</v>
      </c>
      <c r="U3" s="1781"/>
      <c r="V3" s="1426" t="s">
        <v>2081</v>
      </c>
      <c r="W3" s="1426"/>
      <c r="X3" s="1426" t="s">
        <v>2080</v>
      </c>
      <c r="Y3" s="1445"/>
    </row>
    <row r="4" spans="1:25" ht="20.100000000000001" customHeight="1">
      <c r="A4" s="1443"/>
      <c r="B4" s="1444"/>
      <c r="C4" s="1444"/>
      <c r="D4" s="878" t="s">
        <v>2079</v>
      </c>
      <c r="E4" s="878" t="s">
        <v>2078</v>
      </c>
      <c r="F4" s="878" t="s">
        <v>2079</v>
      </c>
      <c r="G4" s="878" t="s">
        <v>2078</v>
      </c>
      <c r="H4" s="878" t="s">
        <v>2079</v>
      </c>
      <c r="I4" s="878" t="s">
        <v>2078</v>
      </c>
      <c r="J4" s="878" t="s">
        <v>2079</v>
      </c>
      <c r="K4" s="878" t="s">
        <v>2078</v>
      </c>
      <c r="L4" s="878" t="s">
        <v>2079</v>
      </c>
      <c r="M4" s="878" t="s">
        <v>2078</v>
      </c>
      <c r="N4" s="878" t="s">
        <v>2079</v>
      </c>
      <c r="O4" s="1139" t="s">
        <v>2078</v>
      </c>
      <c r="P4" s="878" t="s">
        <v>2079</v>
      </c>
      <c r="Q4" s="878" t="s">
        <v>2078</v>
      </c>
      <c r="R4" s="878" t="s">
        <v>2079</v>
      </c>
      <c r="S4" s="878" t="s">
        <v>2078</v>
      </c>
      <c r="T4" s="878" t="s">
        <v>2079</v>
      </c>
      <c r="U4" s="878" t="s">
        <v>2078</v>
      </c>
      <c r="V4" s="878" t="s">
        <v>2079</v>
      </c>
      <c r="W4" s="878" t="s">
        <v>2078</v>
      </c>
      <c r="X4" s="878" t="s">
        <v>2079</v>
      </c>
      <c r="Y4" s="902" t="s">
        <v>2078</v>
      </c>
    </row>
    <row r="5" spans="1:25" ht="20.100000000000001" customHeight="1">
      <c r="A5" s="898"/>
      <c r="B5" s="898"/>
      <c r="C5" s="898"/>
      <c r="D5" s="1138" t="s">
        <v>1200</v>
      </c>
      <c r="E5" s="538" t="s">
        <v>1328</v>
      </c>
      <c r="F5" s="538" t="s">
        <v>1200</v>
      </c>
      <c r="G5" s="538" t="s">
        <v>1328</v>
      </c>
      <c r="H5" s="538" t="s">
        <v>1200</v>
      </c>
      <c r="I5" s="538" t="s">
        <v>1328</v>
      </c>
      <c r="J5" s="538" t="s">
        <v>1200</v>
      </c>
      <c r="K5" s="538" t="s">
        <v>1328</v>
      </c>
      <c r="L5" s="538" t="s">
        <v>1200</v>
      </c>
      <c r="M5" s="538" t="s">
        <v>1328</v>
      </c>
      <c r="N5" s="538" t="s">
        <v>1200</v>
      </c>
      <c r="O5" s="1137" t="s">
        <v>1328</v>
      </c>
      <c r="P5" s="1137" t="s">
        <v>1200</v>
      </c>
      <c r="Q5" s="538" t="s">
        <v>1328</v>
      </c>
      <c r="R5" s="538" t="s">
        <v>1200</v>
      </c>
      <c r="S5" s="538" t="s">
        <v>1328</v>
      </c>
      <c r="T5" s="538" t="s">
        <v>1200</v>
      </c>
      <c r="U5" s="538" t="s">
        <v>1328</v>
      </c>
      <c r="V5" s="538" t="s">
        <v>1200</v>
      </c>
      <c r="W5" s="538" t="s">
        <v>1328</v>
      </c>
      <c r="X5" s="538" t="s">
        <v>1200</v>
      </c>
      <c r="Y5" s="538" t="s">
        <v>1328</v>
      </c>
    </row>
    <row r="6" spans="1:25" ht="20.100000000000001" customHeight="1">
      <c r="A6" s="1573" t="s">
        <v>11</v>
      </c>
      <c r="B6" s="1573"/>
      <c r="C6" s="1427"/>
      <c r="D6" s="538">
        <v>1015</v>
      </c>
      <c r="E6" s="538">
        <v>84244</v>
      </c>
      <c r="F6" s="538">
        <v>105</v>
      </c>
      <c r="G6" s="538">
        <v>17474</v>
      </c>
      <c r="H6" s="538">
        <v>3</v>
      </c>
      <c r="I6" s="538">
        <v>47</v>
      </c>
      <c r="J6" s="538">
        <v>422</v>
      </c>
      <c r="K6" s="538">
        <v>807</v>
      </c>
      <c r="L6" s="538">
        <v>68</v>
      </c>
      <c r="M6" s="538">
        <v>2008</v>
      </c>
      <c r="N6" s="538">
        <v>54</v>
      </c>
      <c r="O6" s="538">
        <v>1183</v>
      </c>
      <c r="P6" s="538">
        <v>87</v>
      </c>
      <c r="Q6" s="538">
        <v>844</v>
      </c>
      <c r="R6" s="538">
        <v>18</v>
      </c>
      <c r="S6" s="538">
        <v>181</v>
      </c>
      <c r="T6" s="538">
        <v>215</v>
      </c>
      <c r="U6" s="538">
        <v>10740</v>
      </c>
      <c r="V6" s="538">
        <v>36</v>
      </c>
      <c r="W6" s="538">
        <v>40910</v>
      </c>
      <c r="X6" s="538">
        <v>7</v>
      </c>
      <c r="Y6" s="538">
        <v>10050</v>
      </c>
    </row>
    <row r="7" spans="1:25" ht="20.100000000000001" customHeight="1">
      <c r="A7" s="1574" t="s">
        <v>12</v>
      </c>
      <c r="B7" s="1574"/>
      <c r="C7" s="1429"/>
      <c r="D7" s="538">
        <v>619</v>
      </c>
      <c r="E7" s="538">
        <v>17042</v>
      </c>
      <c r="F7" s="538">
        <v>48</v>
      </c>
      <c r="G7" s="538">
        <v>4919</v>
      </c>
      <c r="H7" s="538">
        <v>0</v>
      </c>
      <c r="I7" s="538">
        <v>0</v>
      </c>
      <c r="J7" s="538">
        <v>222</v>
      </c>
      <c r="K7" s="538">
        <v>344</v>
      </c>
      <c r="L7" s="538">
        <v>69</v>
      </c>
      <c r="M7" s="538">
        <v>1150</v>
      </c>
      <c r="N7" s="538">
        <v>37</v>
      </c>
      <c r="O7" s="538">
        <v>620</v>
      </c>
      <c r="P7" s="538">
        <v>45</v>
      </c>
      <c r="Q7" s="538">
        <v>380</v>
      </c>
      <c r="R7" s="538">
        <v>7</v>
      </c>
      <c r="S7" s="538">
        <v>65</v>
      </c>
      <c r="T7" s="538">
        <v>179</v>
      </c>
      <c r="U7" s="538">
        <v>8765</v>
      </c>
      <c r="V7" s="538">
        <v>12</v>
      </c>
      <c r="W7" s="538">
        <v>799</v>
      </c>
      <c r="X7" s="538">
        <v>0</v>
      </c>
      <c r="Y7" s="538">
        <v>0</v>
      </c>
    </row>
    <row r="8" spans="1:25" ht="20.100000000000001" customHeight="1">
      <c r="A8" s="1574" t="s">
        <v>13</v>
      </c>
      <c r="B8" s="1574"/>
      <c r="C8" s="1429"/>
      <c r="D8" s="538">
        <v>911</v>
      </c>
      <c r="E8" s="538">
        <v>27689</v>
      </c>
      <c r="F8" s="538">
        <v>73</v>
      </c>
      <c r="G8" s="538">
        <v>13972</v>
      </c>
      <c r="H8" s="538">
        <v>1</v>
      </c>
      <c r="I8" s="538">
        <v>7</v>
      </c>
      <c r="J8" s="538">
        <v>433</v>
      </c>
      <c r="K8" s="538">
        <v>729</v>
      </c>
      <c r="L8" s="538">
        <v>96</v>
      </c>
      <c r="M8" s="538">
        <v>1725</v>
      </c>
      <c r="N8" s="538">
        <v>49</v>
      </c>
      <c r="O8" s="538">
        <v>815</v>
      </c>
      <c r="P8" s="538">
        <v>36</v>
      </c>
      <c r="Q8" s="538">
        <v>508</v>
      </c>
      <c r="R8" s="538">
        <v>8</v>
      </c>
      <c r="S8" s="538">
        <v>48</v>
      </c>
      <c r="T8" s="538">
        <v>197</v>
      </c>
      <c r="U8" s="538">
        <v>7880</v>
      </c>
      <c r="V8" s="538">
        <v>16</v>
      </c>
      <c r="W8" s="538">
        <v>1005</v>
      </c>
      <c r="X8" s="538">
        <v>2</v>
      </c>
      <c r="Y8" s="538">
        <v>1000</v>
      </c>
    </row>
    <row r="9" spans="1:25" ht="20.100000000000001" customHeight="1">
      <c r="A9" s="1574" t="s">
        <v>1198</v>
      </c>
      <c r="B9" s="1574"/>
      <c r="C9" s="1429"/>
      <c r="D9" s="538">
        <v>861</v>
      </c>
      <c r="E9" s="538">
        <v>86668</v>
      </c>
      <c r="F9" s="538">
        <v>70</v>
      </c>
      <c r="G9" s="538">
        <v>31653</v>
      </c>
      <c r="H9" s="538">
        <v>1</v>
      </c>
      <c r="I9" s="538">
        <v>5</v>
      </c>
      <c r="J9" s="538">
        <v>332</v>
      </c>
      <c r="K9" s="538">
        <v>670</v>
      </c>
      <c r="L9" s="538">
        <v>89</v>
      </c>
      <c r="M9" s="538">
        <v>1787</v>
      </c>
      <c r="N9" s="538">
        <v>64</v>
      </c>
      <c r="O9" s="538">
        <v>1094</v>
      </c>
      <c r="P9" s="538">
        <v>38</v>
      </c>
      <c r="Q9" s="538">
        <v>413</v>
      </c>
      <c r="R9" s="538">
        <v>15</v>
      </c>
      <c r="S9" s="538">
        <v>146</v>
      </c>
      <c r="T9" s="538">
        <v>209</v>
      </c>
      <c r="U9" s="538">
        <v>8450</v>
      </c>
      <c r="V9" s="538">
        <v>34</v>
      </c>
      <c r="W9" s="538">
        <v>36154</v>
      </c>
      <c r="X9" s="538">
        <v>9</v>
      </c>
      <c r="Y9" s="538">
        <v>6296</v>
      </c>
    </row>
    <row r="10" spans="1:25" ht="20.100000000000001" customHeight="1" thickBot="1">
      <c r="A10" s="1630" t="s">
        <v>15</v>
      </c>
      <c r="B10" s="1630"/>
      <c r="C10" s="1631"/>
      <c r="D10" s="1242">
        <v>1027</v>
      </c>
      <c r="E10" s="1243">
        <v>71957</v>
      </c>
      <c r="F10" s="1243">
        <v>96</v>
      </c>
      <c r="G10" s="1243">
        <v>17310</v>
      </c>
      <c r="H10" s="1243">
        <v>1</v>
      </c>
      <c r="I10" s="1243">
        <v>5</v>
      </c>
      <c r="J10" s="1243">
        <v>460</v>
      </c>
      <c r="K10" s="1243">
        <v>849</v>
      </c>
      <c r="L10" s="1243">
        <v>123</v>
      </c>
      <c r="M10" s="1243">
        <v>1986</v>
      </c>
      <c r="N10" s="1243">
        <v>44</v>
      </c>
      <c r="O10" s="1243">
        <v>638</v>
      </c>
      <c r="P10" s="1243">
        <v>36</v>
      </c>
      <c r="Q10" s="1243">
        <v>336</v>
      </c>
      <c r="R10" s="1243">
        <v>9</v>
      </c>
      <c r="S10" s="1243">
        <v>75</v>
      </c>
      <c r="T10" s="1243">
        <v>211</v>
      </c>
      <c r="U10" s="1243">
        <v>8700</v>
      </c>
      <c r="V10" s="1243">
        <v>38</v>
      </c>
      <c r="W10" s="1243">
        <v>35708</v>
      </c>
      <c r="X10" s="1243">
        <v>9</v>
      </c>
      <c r="Y10" s="1243">
        <v>6350</v>
      </c>
    </row>
    <row r="11" spans="1:25" ht="9.9499999999999993" customHeight="1">
      <c r="A11" s="898"/>
      <c r="B11" s="898"/>
      <c r="C11" s="898"/>
      <c r="D11" s="1136"/>
      <c r="E11" s="1136"/>
      <c r="G11" s="1136"/>
      <c r="K11" s="1136"/>
      <c r="M11" s="1136"/>
      <c r="O11" s="1136"/>
    </row>
    <row r="12" spans="1:25" ht="20.100000000000001" customHeight="1">
      <c r="A12" s="848" t="s">
        <v>1682</v>
      </c>
      <c r="B12" s="898"/>
      <c r="C12" s="898"/>
      <c r="D12" s="1136"/>
      <c r="E12" s="1136"/>
      <c r="G12" s="1136"/>
      <c r="N12" s="951"/>
      <c r="O12" s="951"/>
    </row>
    <row r="13" spans="1:25" ht="20.100000000000001" customHeight="1">
      <c r="A13" s="19" t="s">
        <v>2225</v>
      </c>
      <c r="N13" s="951"/>
      <c r="O13" s="951"/>
    </row>
    <row r="14" spans="1:25" ht="20.100000000000001" customHeight="1">
      <c r="N14" s="951"/>
      <c r="O14" s="951"/>
    </row>
    <row r="15" spans="1:25" ht="20.100000000000001" customHeight="1">
      <c r="N15" s="951"/>
      <c r="O15" s="951"/>
    </row>
    <row r="16" spans="1:25" ht="20.100000000000001" customHeight="1">
      <c r="N16" s="951"/>
      <c r="O16" s="951"/>
    </row>
    <row r="17" spans="1:15" ht="20.100000000000001" customHeight="1">
      <c r="N17" s="951"/>
      <c r="O17" s="951"/>
    </row>
    <row r="18" spans="1:15" ht="20.100000000000001" customHeight="1">
      <c r="N18" s="951"/>
      <c r="O18" s="951"/>
    </row>
    <row r="19" spans="1:15" ht="20.100000000000001" customHeight="1">
      <c r="N19" s="951"/>
      <c r="O19" s="951"/>
    </row>
    <row r="20" spans="1:15" ht="9.9499999999999993" customHeight="1">
      <c r="A20" s="906"/>
      <c r="B20" s="906"/>
      <c r="C20" s="906"/>
      <c r="D20" s="964"/>
      <c r="E20" s="964"/>
      <c r="F20" s="964"/>
      <c r="G20" s="964"/>
      <c r="H20" s="964"/>
      <c r="I20" s="964"/>
      <c r="J20" s="964"/>
      <c r="K20" s="964"/>
      <c r="L20" s="964"/>
      <c r="M20" s="964"/>
      <c r="N20" s="964"/>
      <c r="O20" s="964"/>
    </row>
    <row r="21" spans="1:15" ht="20.100000000000001" customHeight="1">
      <c r="K21" s="1136"/>
      <c r="M21" s="1136"/>
      <c r="O21" s="1136"/>
    </row>
    <row r="22" spans="1:15" ht="20.100000000000001" customHeight="1">
      <c r="K22" s="538"/>
    </row>
    <row r="25" spans="1:15">
      <c r="D25" s="1136"/>
    </row>
    <row r="26" spans="1:15">
      <c r="F26" s="1244"/>
      <c r="G26" s="1245"/>
      <c r="H26" s="1245"/>
      <c r="I26" s="1245"/>
      <c r="J26" s="1245"/>
      <c r="K26" s="1245"/>
      <c r="L26" s="1245"/>
      <c r="M26" s="1245"/>
      <c r="N26" s="1245"/>
      <c r="O26" s="1245"/>
    </row>
    <row r="27" spans="1:15">
      <c r="F27" s="1244"/>
      <c r="G27" s="1246"/>
      <c r="H27" s="1247"/>
      <c r="I27" s="1246"/>
      <c r="J27" s="1246"/>
      <c r="K27" s="1246"/>
      <c r="L27" s="1246"/>
      <c r="M27" s="1246"/>
      <c r="N27" s="1246"/>
      <c r="O27" s="1246"/>
    </row>
    <row r="28" spans="1:15">
      <c r="F28" s="1244"/>
      <c r="G28" s="1248"/>
      <c r="H28" s="1248"/>
      <c r="I28" s="1248"/>
      <c r="J28" s="1248"/>
      <c r="K28" s="1248"/>
      <c r="L28" s="1248"/>
      <c r="M28" s="1248"/>
      <c r="N28" s="1248"/>
      <c r="O28" s="1248"/>
    </row>
    <row r="29" spans="1:15">
      <c r="F29" s="1244"/>
      <c r="G29" s="1248"/>
      <c r="H29" s="1248"/>
      <c r="I29" s="1248"/>
      <c r="J29" s="1248"/>
      <c r="K29" s="1248"/>
      <c r="L29" s="1248"/>
      <c r="M29" s="1248"/>
      <c r="N29" s="1248"/>
      <c r="O29" s="1248"/>
    </row>
    <row r="30" spans="1:15">
      <c r="F30" s="1249"/>
      <c r="G30" s="1250"/>
      <c r="H30" s="1250"/>
      <c r="I30" s="1250"/>
      <c r="J30" s="1250"/>
      <c r="K30" s="1250"/>
      <c r="L30" s="1250"/>
      <c r="M30" s="1250"/>
      <c r="N30" s="1250"/>
      <c r="O30" s="1250"/>
    </row>
  </sheetData>
  <mergeCells count="18">
    <mergeCell ref="A1:O1"/>
    <mergeCell ref="D3:E3"/>
    <mergeCell ref="F3:G3"/>
    <mergeCell ref="H3:I3"/>
    <mergeCell ref="J3:K3"/>
    <mergeCell ref="L3:M3"/>
    <mergeCell ref="N3:O3"/>
    <mergeCell ref="A3:C4"/>
    <mergeCell ref="A7:C7"/>
    <mergeCell ref="A8:C8"/>
    <mergeCell ref="A10:C10"/>
    <mergeCell ref="A9:C9"/>
    <mergeCell ref="V3:W3"/>
    <mergeCell ref="X3:Y3"/>
    <mergeCell ref="P3:Q3"/>
    <mergeCell ref="R3:S3"/>
    <mergeCell ref="T3:U3"/>
    <mergeCell ref="A6:C6"/>
  </mergeCells>
  <phoneticPr fontId="6"/>
  <pageMargins left="0.19685039370078741" right="0.19685039370078741" top="0.74803149606299213" bottom="0.74803149606299213" header="0.31496062992125984" footer="0.31496062992125984"/>
  <pageSetup paperSize="9" scale="99" fitToHeight="0" orientation="landscape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view="pageBreakPreview" topLeftCell="A13" zoomScaleNormal="100" zoomScaleSheetLayoutView="100" workbookViewId="0">
      <selection sqref="A1:I1"/>
    </sheetView>
  </sheetViews>
  <sheetFormatPr defaultRowHeight="13.5"/>
  <cols>
    <col min="1" max="1" width="4.625" style="352" customWidth="1"/>
    <col min="2" max="2" width="4.875" style="352" bestFit="1" customWidth="1"/>
    <col min="3" max="3" width="6.625" style="282" customWidth="1"/>
    <col min="4" max="4" width="2.125" style="282" customWidth="1"/>
    <col min="5" max="5" width="22.75" style="352" customWidth="1"/>
    <col min="6" max="6" width="2.125" style="352" customWidth="1"/>
    <col min="7" max="9" width="25.75" style="352" customWidth="1"/>
    <col min="10" max="14" width="5.75" style="352" customWidth="1"/>
    <col min="15" max="16384" width="9" style="352"/>
  </cols>
  <sheetData>
    <row r="1" spans="1:15" s="893" customFormat="1" ht="30" customHeight="1">
      <c r="A1" s="1586" t="s">
        <v>2075</v>
      </c>
      <c r="B1" s="1586"/>
      <c r="C1" s="1586"/>
      <c r="D1" s="1586"/>
      <c r="E1" s="1586"/>
      <c r="F1" s="1586"/>
      <c r="G1" s="1586"/>
      <c r="H1" s="1586"/>
      <c r="I1" s="1586"/>
    </row>
    <row r="2" spans="1:15" s="893" customFormat="1" ht="20.100000000000001" customHeight="1" thickBot="1">
      <c r="A2" s="1585" t="s">
        <v>1269</v>
      </c>
      <c r="B2" s="1585"/>
      <c r="C2" s="1585"/>
      <c r="D2" s="899"/>
      <c r="E2" s="900"/>
      <c r="F2" s="900"/>
    </row>
    <row r="3" spans="1:15" ht="30" customHeight="1">
      <c r="A3" s="1458" t="s">
        <v>2</v>
      </c>
      <c r="B3" s="1454"/>
      <c r="C3" s="1454"/>
      <c r="D3" s="1133"/>
      <c r="E3" s="1132" t="s">
        <v>2074</v>
      </c>
      <c r="F3" s="1131"/>
      <c r="G3" s="881" t="s">
        <v>2073</v>
      </c>
      <c r="H3" s="958" t="s">
        <v>2072</v>
      </c>
      <c r="I3" s="958" t="s">
        <v>2071</v>
      </c>
    </row>
    <row r="4" spans="1:15" ht="5.0999999999999996" customHeight="1">
      <c r="A4" s="882"/>
      <c r="B4" s="882"/>
      <c r="C4" s="882"/>
      <c r="D4" s="1130"/>
      <c r="E4" s="1129"/>
      <c r="F4" s="1129"/>
      <c r="G4" s="882"/>
      <c r="H4" s="1129"/>
      <c r="I4" s="1129"/>
    </row>
    <row r="5" spans="1:15" ht="20.100000000000001" customHeight="1">
      <c r="A5" s="1448" t="s">
        <v>1229</v>
      </c>
      <c r="B5" s="1448"/>
      <c r="C5" s="1449"/>
      <c r="D5" s="1128"/>
      <c r="E5" s="1787">
        <v>295740</v>
      </c>
      <c r="F5" s="1787"/>
      <c r="G5" s="1116">
        <v>455200</v>
      </c>
      <c r="H5" s="1116">
        <v>123648</v>
      </c>
      <c r="I5" s="1127"/>
    </row>
    <row r="6" spans="1:15" ht="20.100000000000001" customHeight="1">
      <c r="A6" s="1460" t="s">
        <v>50</v>
      </c>
      <c r="B6" s="1460"/>
      <c r="C6" s="1478"/>
      <c r="D6" s="1126"/>
      <c r="E6" s="1787">
        <v>248150</v>
      </c>
      <c r="F6" s="1787"/>
      <c r="G6" s="1116">
        <v>354500</v>
      </c>
      <c r="H6" s="1116">
        <v>91745</v>
      </c>
      <c r="I6" s="1116">
        <v>836785</v>
      </c>
    </row>
    <row r="7" spans="1:15" ht="20.100000000000001" customHeight="1">
      <c r="A7" s="1460" t="s">
        <v>49</v>
      </c>
      <c r="B7" s="1460"/>
      <c r="C7" s="1478"/>
      <c r="D7" s="1126"/>
      <c r="E7" s="1787">
        <v>293980</v>
      </c>
      <c r="F7" s="1787"/>
      <c r="G7" s="1116">
        <v>427200</v>
      </c>
      <c r="H7" s="1116">
        <v>95137</v>
      </c>
      <c r="I7" s="1116">
        <v>1007667</v>
      </c>
    </row>
    <row r="8" spans="1:15" ht="20.100000000000001" customHeight="1">
      <c r="A8" s="1460" t="s">
        <v>1228</v>
      </c>
      <c r="B8" s="1460"/>
      <c r="C8" s="1460"/>
      <c r="D8" s="1126"/>
      <c r="E8" s="1788">
        <v>324930</v>
      </c>
      <c r="F8" s="1788"/>
      <c r="G8" s="1116">
        <v>483900</v>
      </c>
      <c r="H8" s="1116">
        <v>102010</v>
      </c>
      <c r="I8" s="1116">
        <v>1051151</v>
      </c>
    </row>
    <row r="9" spans="1:15" s="1124" customFormat="1" ht="20.100000000000001" customHeight="1">
      <c r="A9" s="1446" t="s">
        <v>56</v>
      </c>
      <c r="B9" s="1446"/>
      <c r="C9" s="1447"/>
      <c r="E9" s="1784">
        <v>292935</v>
      </c>
      <c r="F9" s="1784"/>
      <c r="G9" s="1125">
        <v>505600</v>
      </c>
      <c r="H9" s="1125">
        <v>104427</v>
      </c>
      <c r="I9" s="1125">
        <v>1085467</v>
      </c>
    </row>
    <row r="10" spans="1:15" ht="20.100000000000001" customHeight="1">
      <c r="A10" s="882"/>
      <c r="B10" s="882"/>
      <c r="D10" s="1123"/>
      <c r="E10" s="1122"/>
      <c r="F10" s="1122"/>
      <c r="G10" s="1121"/>
      <c r="H10" s="1121"/>
    </row>
    <row r="11" spans="1:15" ht="20.100000000000001" customHeight="1">
      <c r="A11" s="1448" t="s">
        <v>1227</v>
      </c>
      <c r="B11" s="1448"/>
      <c r="C11" s="284" t="s">
        <v>1266</v>
      </c>
      <c r="D11" s="1117"/>
      <c r="E11" s="1783">
        <v>29700</v>
      </c>
      <c r="F11" s="1783"/>
      <c r="G11" s="1116">
        <v>48800</v>
      </c>
      <c r="H11" s="1116">
        <v>10023</v>
      </c>
      <c r="I11" s="1116">
        <v>73131</v>
      </c>
    </row>
    <row r="12" spans="1:15" ht="20.100000000000001" customHeight="1">
      <c r="A12" s="893"/>
      <c r="B12" s="893"/>
      <c r="C12" s="284" t="s">
        <v>56</v>
      </c>
      <c r="D12" s="1117"/>
      <c r="E12" s="1783">
        <v>32793</v>
      </c>
      <c r="F12" s="1783"/>
      <c r="G12" s="1116">
        <v>62600</v>
      </c>
      <c r="H12" s="1116">
        <v>11919</v>
      </c>
      <c r="I12" s="1116">
        <v>114621</v>
      </c>
    </row>
    <row r="13" spans="1:15" ht="20.100000000000001" customHeight="1">
      <c r="A13" s="882"/>
      <c r="B13" s="882"/>
      <c r="C13" s="284" t="s">
        <v>55</v>
      </c>
      <c r="D13" s="1117"/>
      <c r="E13" s="1783">
        <v>18260</v>
      </c>
      <c r="F13" s="1783"/>
      <c r="G13" s="1116">
        <v>38900</v>
      </c>
      <c r="H13" s="1116">
        <v>8100</v>
      </c>
      <c r="I13" s="1116">
        <v>88422</v>
      </c>
    </row>
    <row r="14" spans="1:15" ht="20.100000000000001" customHeight="1">
      <c r="A14" s="882"/>
      <c r="B14" s="882"/>
      <c r="C14" s="284" t="s">
        <v>54</v>
      </c>
      <c r="D14" s="1117"/>
      <c r="E14" s="1783">
        <v>28136</v>
      </c>
      <c r="F14" s="1783"/>
      <c r="G14" s="1116">
        <v>40700</v>
      </c>
      <c r="H14" s="1116">
        <v>9781</v>
      </c>
      <c r="I14" s="1116">
        <v>110466</v>
      </c>
    </row>
    <row r="15" spans="1:15" ht="20.100000000000001" customHeight="1">
      <c r="A15" s="882"/>
      <c r="B15" s="882"/>
      <c r="C15" s="284" t="s">
        <v>53</v>
      </c>
      <c r="D15" s="1117"/>
      <c r="E15" s="1783">
        <v>27941</v>
      </c>
      <c r="F15" s="1783"/>
      <c r="G15" s="1116">
        <v>53400</v>
      </c>
      <c r="H15" s="1116">
        <v>10330</v>
      </c>
      <c r="I15" s="1116">
        <v>191459</v>
      </c>
      <c r="O15" s="1120"/>
    </row>
    <row r="16" spans="1:15" ht="20.100000000000001" customHeight="1">
      <c r="A16" s="882"/>
      <c r="B16" s="882"/>
      <c r="C16" s="284" t="s">
        <v>52</v>
      </c>
      <c r="D16" s="1117"/>
      <c r="E16" s="1783">
        <v>27209</v>
      </c>
      <c r="F16" s="1783"/>
      <c r="G16" s="1116">
        <v>43500</v>
      </c>
      <c r="H16" s="1116">
        <v>9755</v>
      </c>
      <c r="I16" s="1116">
        <v>107706</v>
      </c>
      <c r="L16" s="1786"/>
      <c r="M16" s="1786"/>
    </row>
    <row r="17" spans="1:13" ht="20.100000000000001" customHeight="1">
      <c r="A17" s="882"/>
      <c r="B17" s="882"/>
      <c r="C17" s="284">
        <v>10</v>
      </c>
      <c r="D17" s="1117"/>
      <c r="E17" s="1783">
        <v>29533</v>
      </c>
      <c r="F17" s="1783"/>
      <c r="G17" s="1116">
        <v>55100</v>
      </c>
      <c r="H17" s="1116">
        <v>11108</v>
      </c>
      <c r="I17" s="1116">
        <v>100418</v>
      </c>
    </row>
    <row r="18" spans="1:13" ht="20.100000000000001" customHeight="1">
      <c r="A18" s="882"/>
      <c r="B18" s="882"/>
      <c r="C18" s="284">
        <v>11</v>
      </c>
      <c r="D18" s="1117"/>
      <c r="E18" s="1783">
        <v>26784</v>
      </c>
      <c r="F18" s="1783"/>
      <c r="G18" s="1116">
        <v>47000</v>
      </c>
      <c r="H18" s="1116">
        <v>9795</v>
      </c>
      <c r="I18" s="1116">
        <v>82930</v>
      </c>
      <c r="M18" s="1118"/>
    </row>
    <row r="19" spans="1:13" ht="20.100000000000001" customHeight="1">
      <c r="A19" s="882"/>
      <c r="B19" s="882"/>
      <c r="C19" s="284">
        <v>12</v>
      </c>
      <c r="D19" s="1117"/>
      <c r="E19" s="1783">
        <v>13908</v>
      </c>
      <c r="F19" s="1783"/>
      <c r="G19" s="1116">
        <v>30700</v>
      </c>
      <c r="H19" s="1116">
        <v>6234</v>
      </c>
      <c r="I19" s="1116">
        <v>47270</v>
      </c>
      <c r="M19" s="1118"/>
    </row>
    <row r="20" spans="1:13" ht="20.100000000000001" customHeight="1">
      <c r="A20" s="1448" t="s">
        <v>1226</v>
      </c>
      <c r="B20" s="1448"/>
      <c r="C20" s="284" t="s">
        <v>1931</v>
      </c>
      <c r="D20" s="1117"/>
      <c r="E20" s="1783">
        <v>13071</v>
      </c>
      <c r="F20" s="1783"/>
      <c r="G20" s="1116">
        <v>20500</v>
      </c>
      <c r="H20" s="1116">
        <v>4333</v>
      </c>
      <c r="I20" s="1116">
        <v>40972</v>
      </c>
      <c r="M20" s="1118"/>
    </row>
    <row r="21" spans="1:13" ht="20.100000000000001" customHeight="1">
      <c r="A21" s="882"/>
      <c r="B21" s="882"/>
      <c r="C21" s="284" t="s">
        <v>50</v>
      </c>
      <c r="D21" s="1117"/>
      <c r="E21" s="1783">
        <v>21051</v>
      </c>
      <c r="F21" s="1783"/>
      <c r="G21" s="1116">
        <v>30900</v>
      </c>
      <c r="H21" s="1116">
        <v>6293</v>
      </c>
      <c r="I21" s="1116">
        <v>57733</v>
      </c>
    </row>
    <row r="22" spans="1:13" ht="20.100000000000001" customHeight="1" thickBot="1">
      <c r="A22" s="953"/>
      <c r="B22" s="953"/>
      <c r="C22" s="302" t="s">
        <v>49</v>
      </c>
      <c r="D22" s="1115"/>
      <c r="E22" s="1785">
        <v>24549</v>
      </c>
      <c r="F22" s="1785"/>
      <c r="G22" s="1114">
        <v>33500</v>
      </c>
      <c r="H22" s="1114">
        <v>6756</v>
      </c>
      <c r="I22" s="1114">
        <v>70339</v>
      </c>
    </row>
    <row r="23" spans="1:13" ht="6" customHeight="1">
      <c r="A23" s="882"/>
      <c r="B23" s="882"/>
      <c r="E23" s="1113" t="s">
        <v>2070</v>
      </c>
      <c r="F23" s="1113"/>
    </row>
    <row r="24" spans="1:13" ht="20.100000000000001" customHeight="1">
      <c r="A24" s="645" t="s">
        <v>2069</v>
      </c>
      <c r="B24" s="882"/>
      <c r="E24" s="1113"/>
      <c r="F24" s="1113"/>
    </row>
    <row r="25" spans="1:13" ht="20.100000000000001" customHeight="1">
      <c r="A25" s="893" t="s">
        <v>2068</v>
      </c>
      <c r="B25" s="893"/>
      <c r="C25" s="893"/>
      <c r="D25" s="893"/>
      <c r="E25" s="893"/>
      <c r="F25" s="893"/>
    </row>
    <row r="26" spans="1:13" ht="20.100000000000001" customHeight="1">
      <c r="A26" s="893" t="s">
        <v>1620</v>
      </c>
      <c r="B26" s="893"/>
      <c r="C26" s="893"/>
      <c r="D26" s="893"/>
      <c r="E26" s="893"/>
      <c r="F26" s="893"/>
    </row>
  </sheetData>
  <mergeCells count="28">
    <mergeCell ref="A1:I1"/>
    <mergeCell ref="A5:C5"/>
    <mergeCell ref="A6:C6"/>
    <mergeCell ref="A7:C7"/>
    <mergeCell ref="A8:C8"/>
    <mergeCell ref="E5:F5"/>
    <mergeCell ref="E6:F6"/>
    <mergeCell ref="E7:F7"/>
    <mergeCell ref="E8:F8"/>
    <mergeCell ref="L16:M16"/>
    <mergeCell ref="A3:C3"/>
    <mergeCell ref="A2:C2"/>
    <mergeCell ref="A11:B11"/>
    <mergeCell ref="A20:B20"/>
    <mergeCell ref="A9:C9"/>
    <mergeCell ref="E20:F20"/>
    <mergeCell ref="E11:F11"/>
    <mergeCell ref="E12:F12"/>
    <mergeCell ref="E13:F13"/>
    <mergeCell ref="E14:F14"/>
    <mergeCell ref="E9:F9"/>
    <mergeCell ref="E21:F21"/>
    <mergeCell ref="E22:F22"/>
    <mergeCell ref="E15:F15"/>
    <mergeCell ref="E16:F16"/>
    <mergeCell ref="E17:F17"/>
    <mergeCell ref="E18:F18"/>
    <mergeCell ref="E19:F19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view="pageBreakPreview" zoomScaleNormal="100" zoomScaleSheetLayoutView="100" workbookViewId="0">
      <selection activeCell="N5" sqref="N5"/>
    </sheetView>
  </sheetViews>
  <sheetFormatPr defaultColWidth="7.125" defaultRowHeight="20.100000000000001" customHeight="1"/>
  <cols>
    <col min="1" max="2" width="4.625" style="380" customWidth="1"/>
    <col min="3" max="3" width="5.75" style="380" customWidth="1"/>
    <col min="4" max="9" width="12.625" style="380" customWidth="1"/>
    <col min="10" max="16384" width="7.125" style="380"/>
  </cols>
  <sheetData>
    <row r="1" spans="1:11" ht="27" customHeight="1">
      <c r="A1" s="1471" t="s">
        <v>2067</v>
      </c>
      <c r="B1" s="1471"/>
      <c r="C1" s="1471"/>
      <c r="D1" s="1471"/>
      <c r="E1" s="1471"/>
      <c r="F1" s="1471"/>
      <c r="G1" s="1471"/>
      <c r="H1" s="1471"/>
      <c r="I1" s="1471"/>
    </row>
    <row r="2" spans="1:11" ht="20.100000000000001" customHeight="1" thickBot="1">
      <c r="A2" s="1472" t="s">
        <v>1269</v>
      </c>
      <c r="B2" s="1472"/>
      <c r="C2" s="1472"/>
      <c r="D2" s="884"/>
      <c r="E2" s="884"/>
      <c r="F2" s="884"/>
    </row>
    <row r="3" spans="1:11" ht="20.100000000000001" customHeight="1">
      <c r="A3" s="1458" t="s">
        <v>1694</v>
      </c>
      <c r="B3" s="1454"/>
      <c r="C3" s="1454"/>
      <c r="D3" s="1484" t="s">
        <v>2066</v>
      </c>
      <c r="E3" s="1484"/>
      <c r="F3" s="1484"/>
      <c r="G3" s="1484" t="s">
        <v>2065</v>
      </c>
      <c r="H3" s="1484"/>
      <c r="I3" s="1789"/>
    </row>
    <row r="4" spans="1:11" ht="20.100000000000001" customHeight="1">
      <c r="A4" s="1459"/>
      <c r="B4" s="1455"/>
      <c r="C4" s="1455"/>
      <c r="D4" s="892" t="s">
        <v>2058</v>
      </c>
      <c r="E4" s="1112" t="s">
        <v>2064</v>
      </c>
      <c r="F4" s="1112" t="s">
        <v>2063</v>
      </c>
      <c r="G4" s="892" t="s">
        <v>2058</v>
      </c>
      <c r="H4" s="1112" t="s">
        <v>2064</v>
      </c>
      <c r="I4" s="1111" t="s">
        <v>2063</v>
      </c>
    </row>
    <row r="5" spans="1:11" ht="20.100000000000001" customHeight="1">
      <c r="A5" s="1490" t="s">
        <v>1229</v>
      </c>
      <c r="B5" s="1490"/>
      <c r="C5" s="1491"/>
      <c r="D5" s="310">
        <v>4861</v>
      </c>
      <c r="E5" s="357">
        <v>2621</v>
      </c>
      <c r="F5" s="357">
        <v>2240</v>
      </c>
      <c r="G5" s="357">
        <v>2335</v>
      </c>
      <c r="H5" s="357">
        <v>1499</v>
      </c>
      <c r="I5" s="357">
        <v>836</v>
      </c>
    </row>
    <row r="6" spans="1:11" ht="20.100000000000001" customHeight="1">
      <c r="A6" s="1460" t="s">
        <v>50</v>
      </c>
      <c r="B6" s="1460"/>
      <c r="C6" s="1478"/>
      <c r="D6" s="310">
        <v>2768</v>
      </c>
      <c r="E6" s="357">
        <v>1442</v>
      </c>
      <c r="F6" s="357">
        <v>1326</v>
      </c>
      <c r="G6" s="357">
        <v>1699</v>
      </c>
      <c r="H6" s="357">
        <v>873</v>
      </c>
      <c r="I6" s="357">
        <v>826</v>
      </c>
    </row>
    <row r="7" spans="1:11" ht="20.100000000000001" customHeight="1">
      <c r="A7" s="1460" t="s">
        <v>49</v>
      </c>
      <c r="B7" s="1460"/>
      <c r="C7" s="1478"/>
      <c r="D7" s="310">
        <v>3800</v>
      </c>
      <c r="E7" s="357">
        <v>2064</v>
      </c>
      <c r="F7" s="357">
        <v>1736</v>
      </c>
      <c r="G7" s="357">
        <v>1898</v>
      </c>
      <c r="H7" s="357">
        <v>1214</v>
      </c>
      <c r="I7" s="357">
        <v>684</v>
      </c>
      <c r="K7" s="746"/>
    </row>
    <row r="8" spans="1:11" ht="20.100000000000001" customHeight="1">
      <c r="A8" s="1460" t="s">
        <v>1228</v>
      </c>
      <c r="B8" s="1460"/>
      <c r="C8" s="1478"/>
      <c r="D8" s="310">
        <v>3789</v>
      </c>
      <c r="E8" s="357">
        <v>2175</v>
      </c>
      <c r="F8" s="357">
        <v>1614</v>
      </c>
      <c r="G8" s="357">
        <v>1867</v>
      </c>
      <c r="H8" s="357">
        <v>1019</v>
      </c>
      <c r="I8" s="357">
        <v>848</v>
      </c>
    </row>
    <row r="9" spans="1:11" s="685" customFormat="1" ht="20.100000000000001" customHeight="1">
      <c r="A9" s="1479" t="s">
        <v>56</v>
      </c>
      <c r="B9" s="1479"/>
      <c r="C9" s="1447"/>
      <c r="D9" s="1110">
        <v>3944</v>
      </c>
      <c r="E9" s="1109">
        <v>2296</v>
      </c>
      <c r="F9" s="1109">
        <v>1648</v>
      </c>
      <c r="G9" s="1108">
        <v>2263</v>
      </c>
      <c r="H9" s="1108">
        <v>1437</v>
      </c>
      <c r="I9" s="1107">
        <v>826</v>
      </c>
    </row>
    <row r="10" spans="1:11" ht="20.100000000000001" customHeight="1">
      <c r="A10" s="882"/>
      <c r="B10" s="882"/>
      <c r="C10" s="882"/>
      <c r="D10" s="310"/>
      <c r="E10" s="357"/>
      <c r="F10" s="357"/>
    </row>
    <row r="11" spans="1:11" ht="20.100000000000001" customHeight="1">
      <c r="A11" s="1448" t="s">
        <v>1227</v>
      </c>
      <c r="B11" s="1448"/>
      <c r="C11" s="284" t="s">
        <v>2062</v>
      </c>
      <c r="D11" s="310">
        <v>278</v>
      </c>
      <c r="E11" s="357">
        <v>196</v>
      </c>
      <c r="F11" s="357">
        <v>82</v>
      </c>
      <c r="G11" s="357">
        <v>0</v>
      </c>
      <c r="H11" s="357">
        <v>0</v>
      </c>
      <c r="I11" s="357">
        <v>0</v>
      </c>
    </row>
    <row r="12" spans="1:11" ht="20.100000000000001" customHeight="1">
      <c r="A12" s="882"/>
      <c r="B12" s="882"/>
      <c r="C12" s="284" t="s">
        <v>54</v>
      </c>
      <c r="D12" s="310">
        <v>2131</v>
      </c>
      <c r="E12" s="357">
        <v>1321</v>
      </c>
      <c r="F12" s="357">
        <v>810</v>
      </c>
      <c r="G12" s="383">
        <v>1262</v>
      </c>
      <c r="H12" s="380">
        <v>904</v>
      </c>
      <c r="I12" s="380">
        <v>358</v>
      </c>
    </row>
    <row r="13" spans="1:11" ht="20.100000000000001" customHeight="1">
      <c r="A13" s="882"/>
      <c r="B13" s="882"/>
      <c r="C13" s="284" t="s">
        <v>53</v>
      </c>
      <c r="D13" s="310">
        <v>1535</v>
      </c>
      <c r="E13" s="357">
        <v>779</v>
      </c>
      <c r="F13" s="357">
        <v>756</v>
      </c>
      <c r="G13" s="383">
        <v>1001</v>
      </c>
      <c r="H13" s="380">
        <v>533</v>
      </c>
      <c r="I13" s="380">
        <v>468</v>
      </c>
    </row>
    <row r="14" spans="1:11" ht="20.100000000000001" customHeight="1" thickBot="1">
      <c r="A14" s="953"/>
      <c r="B14" s="953"/>
      <c r="C14" s="1106" t="s">
        <v>52</v>
      </c>
      <c r="D14" s="356">
        <v>0</v>
      </c>
      <c r="E14" s="355">
        <v>0</v>
      </c>
      <c r="F14" s="355">
        <v>0</v>
      </c>
      <c r="G14" s="355">
        <v>0</v>
      </c>
      <c r="H14" s="355">
        <v>0</v>
      </c>
      <c r="I14" s="355">
        <v>0</v>
      </c>
    </row>
    <row r="15" spans="1:11" ht="9.9499999999999993" customHeight="1">
      <c r="D15" s="292"/>
      <c r="E15" s="382"/>
      <c r="F15" s="382"/>
    </row>
    <row r="16" spans="1:11" ht="20.100000000000001" customHeight="1">
      <c r="A16" s="380" t="s">
        <v>2061</v>
      </c>
      <c r="D16" s="292"/>
      <c r="E16" s="382"/>
      <c r="F16" s="382"/>
    </row>
    <row r="17" spans="1:1" ht="20.100000000000001" customHeight="1">
      <c r="A17" s="380" t="s">
        <v>2060</v>
      </c>
    </row>
  </sheetData>
  <mergeCells count="11">
    <mergeCell ref="A9:C9"/>
    <mergeCell ref="G3:I3"/>
    <mergeCell ref="A1:I1"/>
    <mergeCell ref="A11:B11"/>
    <mergeCell ref="A2:C2"/>
    <mergeCell ref="D3:F3"/>
    <mergeCell ref="A3:C4"/>
    <mergeCell ref="A5:C5"/>
    <mergeCell ref="A6:C6"/>
    <mergeCell ref="A7:C7"/>
    <mergeCell ref="A8:C8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20" fitToWidth="0" fitToHeight="0" orientation="landscape" r:id="rId1"/>
  <headerFooter alignWithMargins="0">
    <oddHeader xml:space="preserve">&amp;C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view="pageBreakPreview" zoomScaleNormal="100" zoomScaleSheetLayoutView="100" workbookViewId="0">
      <selection activeCell="A24" sqref="A21:M55"/>
    </sheetView>
  </sheetViews>
  <sheetFormatPr defaultRowHeight="19.5" customHeight="1"/>
  <cols>
    <col min="1" max="1" width="4.75" style="224" customWidth="1"/>
    <col min="2" max="2" width="4.5" style="224" bestFit="1" customWidth="1"/>
    <col min="3" max="3" width="5.5" style="224" bestFit="1" customWidth="1"/>
    <col min="4" max="4" width="5.5" style="225" bestFit="1" customWidth="1"/>
    <col min="5" max="5" width="7.5" style="225" bestFit="1" customWidth="1"/>
    <col min="6" max="6" width="0.875" style="224" customWidth="1"/>
    <col min="7" max="7" width="10.75" style="224" bestFit="1" customWidth="1"/>
    <col min="8" max="8" width="10" style="224" customWidth="1"/>
    <col min="9" max="9" width="9.625" style="224" bestFit="1" customWidth="1"/>
    <col min="10" max="10" width="9.25" style="224" bestFit="1" customWidth="1"/>
    <col min="11" max="12" width="10" style="224" bestFit="1" customWidth="1"/>
    <col min="13" max="14" width="9.625" style="224" bestFit="1" customWidth="1"/>
    <col min="15" max="15" width="9.875" style="224" customWidth="1"/>
    <col min="16" max="16" width="10" style="224" bestFit="1" customWidth="1"/>
    <col min="17" max="17" width="10.75" style="224" bestFit="1" customWidth="1"/>
    <col min="18" max="20" width="4.25" style="224" customWidth="1"/>
    <col min="21" max="16384" width="9" style="224"/>
  </cols>
  <sheetData>
    <row r="1" spans="1:18" ht="30" customHeight="1">
      <c r="A1" s="1398" t="s">
        <v>1254</v>
      </c>
      <c r="B1" s="1398"/>
      <c r="C1" s="1398"/>
      <c r="D1" s="1398"/>
      <c r="E1" s="1398"/>
      <c r="F1" s="1398"/>
      <c r="G1" s="1398"/>
      <c r="H1" s="1398"/>
      <c r="I1" s="1398"/>
      <c r="J1" s="1398"/>
      <c r="K1" s="1398"/>
      <c r="L1" s="1398"/>
      <c r="M1" s="1398"/>
      <c r="N1" s="1398"/>
      <c r="O1" s="1398"/>
      <c r="P1" s="1398"/>
      <c r="Q1" s="1398"/>
    </row>
    <row r="2" spans="1:18" ht="19.5" customHeight="1" thickBot="1"/>
    <row r="3" spans="1:18" ht="19.5" customHeight="1">
      <c r="A3" s="1407" t="s">
        <v>1240</v>
      </c>
      <c r="B3" s="1407"/>
      <c r="C3" s="1407"/>
      <c r="D3" s="1407"/>
      <c r="E3" s="1407"/>
      <c r="F3" s="1408"/>
      <c r="G3" s="1399" t="s">
        <v>1239</v>
      </c>
      <c r="H3" s="1402" t="s">
        <v>1238</v>
      </c>
      <c r="I3" s="1403"/>
      <c r="J3" s="1403"/>
      <c r="K3" s="1403"/>
      <c r="L3" s="1403"/>
      <c r="M3" s="1403"/>
      <c r="N3" s="1403"/>
      <c r="O3" s="1399" t="s">
        <v>297</v>
      </c>
      <c r="P3" s="1400"/>
      <c r="Q3" s="1401"/>
    </row>
    <row r="4" spans="1:18" ht="19.5" customHeight="1">
      <c r="A4" s="1409"/>
      <c r="B4" s="1409"/>
      <c r="C4" s="1409"/>
      <c r="D4" s="1409"/>
      <c r="E4" s="1409"/>
      <c r="F4" s="1410"/>
      <c r="G4" s="1404"/>
      <c r="H4" s="254" t="s">
        <v>1232</v>
      </c>
      <c r="I4" s="254" t="s">
        <v>1253</v>
      </c>
      <c r="J4" s="254" t="s">
        <v>1252</v>
      </c>
      <c r="K4" s="254" t="s">
        <v>1251</v>
      </c>
      <c r="L4" s="254" t="s">
        <v>1250</v>
      </c>
      <c r="M4" s="254" t="s">
        <v>1233</v>
      </c>
      <c r="N4" s="254" t="s">
        <v>1249</v>
      </c>
      <c r="O4" s="254" t="s">
        <v>1232</v>
      </c>
      <c r="P4" s="254" t="s">
        <v>1231</v>
      </c>
      <c r="Q4" s="253" t="s">
        <v>1248</v>
      </c>
    </row>
    <row r="5" spans="1:18" ht="9.9499999999999993" customHeight="1">
      <c r="A5" s="252"/>
      <c r="B5" s="252"/>
      <c r="C5" s="252"/>
      <c r="D5" s="252"/>
      <c r="E5" s="252"/>
      <c r="F5" s="252"/>
      <c r="G5" s="251"/>
      <c r="H5" s="250"/>
      <c r="I5" s="250"/>
      <c r="J5" s="250"/>
      <c r="K5" s="250"/>
      <c r="L5" s="250"/>
      <c r="M5" s="250"/>
      <c r="N5" s="250"/>
      <c r="O5" s="250"/>
      <c r="P5" s="250"/>
      <c r="Q5" s="250"/>
    </row>
    <row r="6" spans="1:18" ht="19.5" customHeight="1">
      <c r="A6" s="1405" t="s">
        <v>1247</v>
      </c>
      <c r="B6" s="1405"/>
      <c r="C6" s="1405"/>
      <c r="D6" s="225" t="s">
        <v>1225</v>
      </c>
      <c r="E6" s="225" t="s">
        <v>1224</v>
      </c>
      <c r="G6" s="244">
        <v>118</v>
      </c>
      <c r="H6" s="243">
        <v>110</v>
      </c>
      <c r="I6" s="243">
        <v>0</v>
      </c>
      <c r="J6" s="243">
        <v>0</v>
      </c>
      <c r="K6" s="243">
        <v>87</v>
      </c>
      <c r="L6" s="243">
        <v>23</v>
      </c>
      <c r="M6" s="243">
        <v>0</v>
      </c>
      <c r="N6" s="243">
        <v>0</v>
      </c>
      <c r="O6" s="243">
        <v>8</v>
      </c>
      <c r="P6" s="243">
        <v>0</v>
      </c>
      <c r="Q6" s="243">
        <v>8</v>
      </c>
    </row>
    <row r="7" spans="1:18" ht="19.5" customHeight="1">
      <c r="A7" s="1405"/>
      <c r="B7" s="1405"/>
      <c r="C7" s="1405"/>
      <c r="D7" s="225" t="s">
        <v>1223</v>
      </c>
      <c r="E7" s="225" t="s">
        <v>1222</v>
      </c>
      <c r="G7" s="244">
        <v>1478</v>
      </c>
      <c r="H7" s="243">
        <v>1248</v>
      </c>
      <c r="I7" s="243">
        <v>0</v>
      </c>
      <c r="J7" s="243">
        <v>0</v>
      </c>
      <c r="K7" s="243">
        <v>1133</v>
      </c>
      <c r="L7" s="243">
        <v>115</v>
      </c>
      <c r="M7" s="243">
        <v>0</v>
      </c>
      <c r="N7" s="243">
        <v>0</v>
      </c>
      <c r="O7" s="243">
        <v>230</v>
      </c>
      <c r="P7" s="243">
        <v>0</v>
      </c>
      <c r="Q7" s="243">
        <v>230</v>
      </c>
    </row>
    <row r="8" spans="1:18" ht="9.9499999999999993" customHeight="1">
      <c r="A8" s="225"/>
      <c r="B8" s="225"/>
      <c r="C8" s="225"/>
      <c r="G8" s="244"/>
      <c r="H8" s="243"/>
      <c r="I8" s="243"/>
      <c r="J8" s="243"/>
      <c r="K8" s="243"/>
      <c r="L8" s="243"/>
      <c r="M8" s="243"/>
      <c r="N8" s="243"/>
      <c r="O8" s="243"/>
      <c r="P8" s="243"/>
      <c r="Q8" s="243"/>
    </row>
    <row r="9" spans="1:18" ht="19.5" customHeight="1">
      <c r="A9" s="1405">
        <v>30</v>
      </c>
      <c r="B9" s="1405"/>
      <c r="C9" s="1405"/>
      <c r="D9" s="225" t="s">
        <v>1225</v>
      </c>
      <c r="E9" s="225" t="s">
        <v>1224</v>
      </c>
      <c r="G9" s="244">
        <v>130</v>
      </c>
      <c r="H9" s="243">
        <v>108</v>
      </c>
      <c r="I9" s="243">
        <v>0</v>
      </c>
      <c r="J9" s="243">
        <v>0</v>
      </c>
      <c r="K9" s="243">
        <v>66</v>
      </c>
      <c r="L9" s="243">
        <v>42</v>
      </c>
      <c r="M9" s="243">
        <v>0</v>
      </c>
      <c r="N9" s="243">
        <v>0</v>
      </c>
      <c r="O9" s="243">
        <v>22</v>
      </c>
      <c r="P9" s="243">
        <v>0</v>
      </c>
      <c r="Q9" s="243">
        <v>22</v>
      </c>
      <c r="R9" s="233"/>
    </row>
    <row r="10" spans="1:18" ht="19.5" customHeight="1">
      <c r="A10" s="1405"/>
      <c r="B10" s="1405"/>
      <c r="C10" s="1405"/>
      <c r="D10" s="225" t="s">
        <v>1223</v>
      </c>
      <c r="E10" s="225" t="s">
        <v>1222</v>
      </c>
      <c r="G10" s="244">
        <v>1145</v>
      </c>
      <c r="H10" s="243">
        <v>1005</v>
      </c>
      <c r="I10" s="243">
        <v>0</v>
      </c>
      <c r="J10" s="243">
        <v>0</v>
      </c>
      <c r="K10" s="243">
        <v>809</v>
      </c>
      <c r="L10" s="243">
        <v>196</v>
      </c>
      <c r="M10" s="243">
        <v>0</v>
      </c>
      <c r="N10" s="243">
        <v>0</v>
      </c>
      <c r="O10" s="243">
        <v>140</v>
      </c>
      <c r="P10" s="243">
        <v>0</v>
      </c>
      <c r="Q10" s="243">
        <v>140</v>
      </c>
      <c r="R10" s="233"/>
    </row>
    <row r="11" spans="1:18" ht="9.9499999999999993" customHeight="1">
      <c r="A11" s="225"/>
      <c r="B11" s="225"/>
      <c r="C11" s="225"/>
      <c r="G11" s="244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33"/>
    </row>
    <row r="12" spans="1:18" ht="19.5" customHeight="1">
      <c r="A12" s="1405" t="s">
        <v>1229</v>
      </c>
      <c r="B12" s="1405"/>
      <c r="C12" s="1405"/>
      <c r="D12" s="225" t="s">
        <v>1225</v>
      </c>
      <c r="E12" s="225" t="s">
        <v>1224</v>
      </c>
      <c r="G12" s="244">
        <v>112</v>
      </c>
      <c r="H12" s="243">
        <v>99</v>
      </c>
      <c r="I12" s="243">
        <v>0</v>
      </c>
      <c r="J12" s="243">
        <v>0</v>
      </c>
      <c r="K12" s="243">
        <v>99</v>
      </c>
      <c r="L12" s="1411"/>
      <c r="M12" s="243">
        <v>0</v>
      </c>
      <c r="N12" s="243">
        <v>0</v>
      </c>
      <c r="O12" s="243">
        <v>13</v>
      </c>
      <c r="P12" s="243">
        <v>10</v>
      </c>
      <c r="Q12" s="243">
        <v>3</v>
      </c>
      <c r="R12" s="233"/>
    </row>
    <row r="13" spans="1:18" ht="19.5" customHeight="1">
      <c r="A13" s="1405"/>
      <c r="B13" s="1405"/>
      <c r="C13" s="1405"/>
      <c r="D13" s="225" t="s">
        <v>1223</v>
      </c>
      <c r="E13" s="225" t="s">
        <v>1222</v>
      </c>
      <c r="G13" s="244">
        <v>1317</v>
      </c>
      <c r="H13" s="243">
        <v>1060</v>
      </c>
      <c r="I13" s="243">
        <v>0</v>
      </c>
      <c r="J13" s="243">
        <v>0</v>
      </c>
      <c r="K13" s="243">
        <v>1060</v>
      </c>
      <c r="L13" s="1411"/>
      <c r="M13" s="243">
        <v>0</v>
      </c>
      <c r="N13" s="243">
        <v>0</v>
      </c>
      <c r="O13" s="243">
        <v>257</v>
      </c>
      <c r="P13" s="243">
        <v>254</v>
      </c>
      <c r="Q13" s="243">
        <v>3</v>
      </c>
      <c r="R13" s="233"/>
    </row>
    <row r="14" spans="1:18" ht="9.9499999999999993" customHeight="1">
      <c r="A14" s="225"/>
      <c r="B14" s="225"/>
      <c r="C14" s="225"/>
      <c r="G14" s="244"/>
      <c r="H14" s="243"/>
      <c r="I14" s="243"/>
      <c r="J14" s="243"/>
      <c r="K14" s="243"/>
      <c r="L14" s="1411"/>
      <c r="M14" s="243"/>
      <c r="N14" s="243"/>
      <c r="O14" s="243"/>
      <c r="P14" s="243"/>
      <c r="Q14" s="243"/>
      <c r="R14" s="233"/>
    </row>
    <row r="15" spans="1:18" s="247" customFormat="1" ht="19.5" customHeight="1">
      <c r="A15" s="1406" t="s">
        <v>50</v>
      </c>
      <c r="B15" s="1406"/>
      <c r="C15" s="1406"/>
      <c r="D15" s="225" t="s">
        <v>1225</v>
      </c>
      <c r="E15" s="225" t="s">
        <v>1224</v>
      </c>
      <c r="F15" s="224"/>
      <c r="G15" s="244">
        <v>47</v>
      </c>
      <c r="H15" s="243">
        <v>47</v>
      </c>
      <c r="I15" s="243">
        <v>0</v>
      </c>
      <c r="J15" s="243">
        <v>0</v>
      </c>
      <c r="K15" s="243">
        <v>47</v>
      </c>
      <c r="L15" s="1411"/>
      <c r="M15" s="243">
        <v>0</v>
      </c>
      <c r="N15" s="243">
        <v>0</v>
      </c>
      <c r="O15" s="243">
        <v>0</v>
      </c>
      <c r="P15" s="243">
        <v>0</v>
      </c>
      <c r="Q15" s="243">
        <v>0</v>
      </c>
      <c r="R15" s="248"/>
    </row>
    <row r="16" spans="1:18" s="247" customFormat="1" ht="19.5" customHeight="1">
      <c r="A16" s="1406"/>
      <c r="B16" s="1406"/>
      <c r="C16" s="1406"/>
      <c r="D16" s="225" t="s">
        <v>1223</v>
      </c>
      <c r="E16" s="225" t="s">
        <v>1222</v>
      </c>
      <c r="F16" s="224"/>
      <c r="G16" s="244">
        <v>184</v>
      </c>
      <c r="H16" s="243">
        <v>184</v>
      </c>
      <c r="I16" s="243">
        <v>0</v>
      </c>
      <c r="J16" s="243">
        <v>0</v>
      </c>
      <c r="K16" s="243">
        <v>184</v>
      </c>
      <c r="L16" s="1411"/>
      <c r="M16" s="243">
        <v>0</v>
      </c>
      <c r="N16" s="243">
        <v>0</v>
      </c>
      <c r="O16" s="243">
        <v>0</v>
      </c>
      <c r="P16" s="243">
        <v>0</v>
      </c>
      <c r="Q16" s="243">
        <v>0</v>
      </c>
      <c r="R16" s="248"/>
    </row>
    <row r="17" spans="1:23" s="247" customFormat="1" ht="9.9499999999999993" customHeight="1">
      <c r="A17" s="249"/>
      <c r="B17" s="249"/>
      <c r="C17" s="249"/>
      <c r="D17" s="225"/>
      <c r="E17" s="225"/>
      <c r="F17" s="224"/>
      <c r="G17" s="244"/>
      <c r="H17" s="243"/>
      <c r="I17" s="243"/>
      <c r="J17" s="243"/>
      <c r="K17" s="243"/>
      <c r="L17" s="1411"/>
      <c r="M17" s="243"/>
      <c r="N17" s="243"/>
      <c r="O17" s="243"/>
      <c r="P17" s="243"/>
      <c r="Q17" s="243"/>
      <c r="R17" s="248"/>
    </row>
    <row r="18" spans="1:23" ht="19.5" customHeight="1">
      <c r="A18" s="1406" t="s">
        <v>49</v>
      </c>
      <c r="B18" s="1406"/>
      <c r="C18" s="1406"/>
      <c r="D18" s="246" t="s">
        <v>1225</v>
      </c>
      <c r="E18" s="225" t="s">
        <v>1224</v>
      </c>
      <c r="F18" s="245"/>
      <c r="G18" s="244">
        <v>23</v>
      </c>
      <c r="H18" s="243">
        <v>23</v>
      </c>
      <c r="I18" s="243">
        <v>0</v>
      </c>
      <c r="J18" s="243">
        <v>0</v>
      </c>
      <c r="K18" s="243">
        <v>23</v>
      </c>
      <c r="L18" s="1411"/>
      <c r="M18" s="243">
        <v>0</v>
      </c>
      <c r="N18" s="243">
        <v>0</v>
      </c>
      <c r="O18" s="243">
        <v>0</v>
      </c>
      <c r="P18" s="243">
        <v>0</v>
      </c>
      <c r="Q18" s="243">
        <v>0</v>
      </c>
      <c r="R18" s="233"/>
    </row>
    <row r="19" spans="1:23" ht="19.5" customHeight="1">
      <c r="A19" s="1406"/>
      <c r="B19" s="1406"/>
      <c r="C19" s="1406"/>
      <c r="D19" s="246" t="s">
        <v>1223</v>
      </c>
      <c r="E19" s="225" t="s">
        <v>1222</v>
      </c>
      <c r="F19" s="245"/>
      <c r="G19" s="244">
        <v>118</v>
      </c>
      <c r="H19" s="243">
        <v>118</v>
      </c>
      <c r="I19" s="243">
        <v>0</v>
      </c>
      <c r="J19" s="243">
        <v>0</v>
      </c>
      <c r="K19" s="243">
        <v>118</v>
      </c>
      <c r="L19" s="1411"/>
      <c r="M19" s="243">
        <v>0</v>
      </c>
      <c r="N19" s="243">
        <v>0</v>
      </c>
      <c r="O19" s="243">
        <v>0</v>
      </c>
      <c r="P19" s="243">
        <v>0</v>
      </c>
      <c r="Q19" s="243">
        <v>0</v>
      </c>
      <c r="R19" s="233"/>
    </row>
    <row r="20" spans="1:23" ht="5.0999999999999996" customHeight="1" thickBot="1">
      <c r="A20" s="240"/>
      <c r="B20" s="240"/>
      <c r="C20" s="242"/>
      <c r="D20" s="241"/>
      <c r="E20" s="241"/>
      <c r="F20" s="240"/>
      <c r="G20" s="239"/>
      <c r="H20" s="237"/>
      <c r="I20" s="237"/>
      <c r="J20" s="237"/>
      <c r="K20" s="237"/>
      <c r="L20" s="238"/>
      <c r="M20" s="237"/>
      <c r="N20" s="237"/>
      <c r="O20" s="237"/>
      <c r="P20" s="237"/>
      <c r="Q20" s="237"/>
      <c r="R20" s="233"/>
      <c r="S20" s="233"/>
      <c r="T20" s="233"/>
      <c r="U20" s="233"/>
      <c r="V20" s="233"/>
      <c r="W20" s="233"/>
    </row>
    <row r="21" spans="1:23" ht="9.9499999999999993" customHeight="1">
      <c r="A21" s="235"/>
      <c r="B21" s="236"/>
      <c r="C21" s="236"/>
      <c r="D21" s="236"/>
      <c r="E21" s="236"/>
      <c r="F21" s="235"/>
      <c r="G21" s="235"/>
      <c r="H21" s="235"/>
      <c r="I21" s="234"/>
      <c r="J21" s="234"/>
      <c r="K21" s="234"/>
      <c r="L21" s="234"/>
      <c r="M21" s="234"/>
      <c r="N21" s="234"/>
      <c r="O21" s="234"/>
      <c r="P21" s="234"/>
      <c r="Q21" s="234"/>
      <c r="R21" s="233"/>
      <c r="S21" s="233"/>
      <c r="T21" s="233"/>
      <c r="U21" s="233"/>
      <c r="V21" s="233"/>
      <c r="W21" s="233"/>
    </row>
    <row r="22" spans="1:23" ht="19.5" customHeight="1">
      <c r="A22" s="1397" t="s">
        <v>1221</v>
      </c>
      <c r="B22" s="1397"/>
      <c r="C22" s="1397"/>
      <c r="D22" s="1397"/>
      <c r="E22" s="1397"/>
      <c r="F22" s="1397"/>
      <c r="G22" s="1397"/>
      <c r="H22" s="1397"/>
      <c r="I22" s="1397"/>
      <c r="J22" s="1397"/>
      <c r="K22" s="1397"/>
      <c r="L22" s="231"/>
      <c r="M22" s="231"/>
      <c r="N22" s="231"/>
      <c r="O22" s="231"/>
      <c r="P22" s="231"/>
      <c r="Q22" s="231"/>
    </row>
    <row r="23" spans="1:23" ht="19.5" customHeight="1">
      <c r="A23" s="1397" t="s">
        <v>1219</v>
      </c>
      <c r="B23" s="1397"/>
      <c r="C23" s="1397"/>
      <c r="D23" s="1397"/>
      <c r="E23" s="1397"/>
      <c r="F23" s="1397"/>
      <c r="G23" s="1397"/>
      <c r="H23" s="1397"/>
      <c r="I23" s="1397"/>
      <c r="J23" s="1397"/>
      <c r="K23" s="1397"/>
      <c r="L23" s="1397"/>
      <c r="M23" s="1397"/>
      <c r="N23" s="231"/>
      <c r="O23" s="231"/>
      <c r="P23" s="231"/>
      <c r="Q23" s="231"/>
    </row>
    <row r="24" spans="1:23" ht="19.5" customHeight="1">
      <c r="A24" s="1397" t="s">
        <v>1218</v>
      </c>
      <c r="B24" s="1397"/>
      <c r="C24" s="1397"/>
      <c r="D24" s="1397"/>
      <c r="E24" s="1397"/>
      <c r="F24" s="1397"/>
      <c r="G24" s="1397"/>
      <c r="H24" s="1397"/>
      <c r="I24" s="1397"/>
      <c r="J24" s="1397"/>
      <c r="K24" s="1397"/>
      <c r="L24" s="1397"/>
      <c r="M24" s="1397"/>
      <c r="N24" s="231"/>
      <c r="O24" s="231"/>
      <c r="P24" s="231"/>
      <c r="Q24" s="231"/>
    </row>
    <row r="25" spans="1:23" ht="19.5" customHeight="1">
      <c r="A25" s="1397" t="s">
        <v>1217</v>
      </c>
      <c r="B25" s="1397"/>
      <c r="C25" s="1397"/>
      <c r="D25" s="1397"/>
      <c r="E25" s="1397"/>
      <c r="F25" s="1397"/>
      <c r="G25" s="1397"/>
      <c r="H25" s="1397"/>
      <c r="I25" s="1397"/>
      <c r="J25" s="1397"/>
      <c r="K25" s="1397"/>
      <c r="L25" s="1397"/>
      <c r="M25" s="1397"/>
      <c r="N25" s="231"/>
      <c r="O25" s="231"/>
      <c r="P25" s="231"/>
      <c r="Q25" s="231"/>
    </row>
    <row r="26" spans="1:23" ht="19.5" customHeight="1">
      <c r="A26" s="1397" t="s">
        <v>1246</v>
      </c>
      <c r="B26" s="1397"/>
      <c r="C26" s="1397"/>
      <c r="D26" s="1397"/>
      <c r="E26" s="1397"/>
      <c r="F26" s="1397"/>
      <c r="G26" s="1397"/>
      <c r="H26" s="1397"/>
      <c r="I26" s="1397"/>
      <c r="J26" s="1397"/>
      <c r="K26" s="1397"/>
      <c r="L26" s="1397"/>
      <c r="M26" s="1397"/>
      <c r="N26" s="231"/>
      <c r="O26" s="231"/>
      <c r="P26" s="231"/>
      <c r="Q26" s="231"/>
    </row>
    <row r="27" spans="1:23" ht="19.5" customHeight="1">
      <c r="A27" s="1397" t="s">
        <v>1216</v>
      </c>
      <c r="B27" s="1397"/>
      <c r="C27" s="1397"/>
      <c r="D27" s="1397"/>
      <c r="E27" s="1397"/>
      <c r="F27" s="1397"/>
      <c r="G27" s="1397"/>
      <c r="H27" s="1397"/>
      <c r="I27" s="1397"/>
      <c r="J27" s="1397"/>
      <c r="K27" s="1397"/>
      <c r="L27" s="1397"/>
      <c r="M27" s="1397"/>
      <c r="N27" s="231"/>
      <c r="O27" s="231"/>
      <c r="P27" s="231"/>
      <c r="Q27" s="231"/>
    </row>
    <row r="28" spans="1:23" ht="19.5" customHeight="1">
      <c r="A28" s="1397" t="s">
        <v>1245</v>
      </c>
      <c r="B28" s="1397"/>
      <c r="C28" s="1397"/>
      <c r="D28" s="1397"/>
      <c r="E28" s="1397"/>
      <c r="F28" s="1397"/>
      <c r="G28" s="1397"/>
      <c r="H28" s="1397"/>
      <c r="I28" s="1397"/>
      <c r="J28" s="1397"/>
      <c r="K28" s="1397"/>
      <c r="L28" s="1397"/>
      <c r="M28" s="1397"/>
      <c r="N28" s="231"/>
      <c r="O28" s="231"/>
      <c r="P28" s="231"/>
      <c r="Q28" s="231"/>
    </row>
    <row r="29" spans="1:23" ht="19.5" customHeight="1">
      <c r="A29" s="232" t="s">
        <v>1244</v>
      </c>
      <c r="B29" s="232"/>
      <c r="C29" s="232"/>
      <c r="F29" s="232"/>
      <c r="G29" s="232"/>
      <c r="H29" s="232"/>
      <c r="I29" s="232"/>
      <c r="J29" s="232"/>
      <c r="K29" s="232"/>
      <c r="L29" s="232"/>
      <c r="M29" s="232"/>
      <c r="N29" s="232"/>
      <c r="O29" s="231"/>
      <c r="P29" s="231"/>
      <c r="Q29" s="231"/>
      <c r="R29" s="231"/>
    </row>
    <row r="30" spans="1:23" s="226" customFormat="1" ht="19.5" customHeight="1">
      <c r="A30" s="226" t="s">
        <v>1243</v>
      </c>
      <c r="B30" s="230"/>
      <c r="C30" s="230"/>
      <c r="D30" s="229"/>
      <c r="E30" s="229"/>
      <c r="F30" s="227"/>
      <c r="G30" s="227"/>
      <c r="H30" s="227"/>
      <c r="I30" s="227"/>
      <c r="J30" s="227"/>
      <c r="K30" s="227"/>
      <c r="L30" s="227"/>
      <c r="M30" s="227"/>
      <c r="N30" s="228"/>
      <c r="O30" s="227"/>
      <c r="P30" s="227"/>
      <c r="Q30" s="227"/>
      <c r="R30" s="227"/>
      <c r="S30" s="227"/>
      <c r="T30" s="227"/>
      <c r="U30" s="227"/>
    </row>
    <row r="31" spans="1:23" s="226" customFormat="1" ht="19.5" customHeight="1">
      <c r="A31" s="226" t="s">
        <v>1242</v>
      </c>
      <c r="B31" s="230"/>
      <c r="C31" s="230"/>
      <c r="D31" s="229"/>
      <c r="E31" s="229"/>
      <c r="F31" s="227"/>
      <c r="G31" s="227"/>
      <c r="H31" s="227"/>
      <c r="I31" s="227"/>
      <c r="J31" s="227"/>
      <c r="K31" s="227"/>
      <c r="L31" s="227"/>
      <c r="M31" s="227"/>
      <c r="N31" s="228"/>
      <c r="O31" s="227"/>
      <c r="P31" s="227"/>
      <c r="Q31" s="227"/>
      <c r="R31" s="227"/>
      <c r="S31" s="227"/>
      <c r="T31" s="227"/>
      <c r="U31" s="227"/>
    </row>
    <row r="32" spans="1:23" ht="19.5" customHeight="1">
      <c r="A32" s="1396" t="s">
        <v>1215</v>
      </c>
      <c r="B32" s="1396"/>
      <c r="C32" s="1396"/>
      <c r="D32" s="1396"/>
    </row>
  </sheetData>
  <mergeCells count="19">
    <mergeCell ref="A1:Q1"/>
    <mergeCell ref="A24:M24"/>
    <mergeCell ref="O3:Q3"/>
    <mergeCell ref="H3:N3"/>
    <mergeCell ref="G3:G4"/>
    <mergeCell ref="A6:C7"/>
    <mergeCell ref="A9:C10"/>
    <mergeCell ref="A15:C16"/>
    <mergeCell ref="A22:K22"/>
    <mergeCell ref="A18:C19"/>
    <mergeCell ref="A12:C13"/>
    <mergeCell ref="A3:F4"/>
    <mergeCell ref="L12:L19"/>
    <mergeCell ref="A32:D32"/>
    <mergeCell ref="A26:M26"/>
    <mergeCell ref="A27:M27"/>
    <mergeCell ref="A28:M28"/>
    <mergeCell ref="A23:M23"/>
    <mergeCell ref="A25:M25"/>
  </mergeCells>
  <phoneticPr fontId="6"/>
  <printOptions horizontalCentered="1"/>
  <pageMargins left="0.59055118110236227" right="0.59055118110236227" top="0.98425196850393704" bottom="0.98425196850393704" header="0.51181102362204722" footer="0.51181102362204722"/>
  <pageSetup paperSize="9" scale="81" orientation="landscape" verticalDpi="300" r:id="rId1"/>
  <headerFooter alignWithMargins="0"/>
  <drawing r:id="rId2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5.5" style="661" customWidth="1"/>
    <col min="2" max="2" width="4.625" style="661" customWidth="1"/>
    <col min="3" max="3" width="5.5" style="661" customWidth="1"/>
    <col min="4" max="8" width="10.625" style="661" customWidth="1"/>
    <col min="9" max="12" width="5.625" style="661" customWidth="1"/>
    <col min="13" max="16384" width="9" style="661"/>
  </cols>
  <sheetData>
    <row r="1" spans="1:11" s="380" customFormat="1" ht="27" customHeight="1">
      <c r="A1" s="1471" t="s">
        <v>2134</v>
      </c>
      <c r="B1" s="1471"/>
      <c r="C1" s="1471"/>
      <c r="D1" s="1471"/>
      <c r="E1" s="1471"/>
      <c r="F1" s="1471"/>
      <c r="G1" s="1471"/>
      <c r="H1" s="1471"/>
      <c r="I1" s="394"/>
      <c r="J1" s="394"/>
    </row>
    <row r="2" spans="1:11" s="380" customFormat="1" ht="20.100000000000001" customHeight="1" thickBot="1">
      <c r="A2" s="1472" t="s">
        <v>1269</v>
      </c>
      <c r="B2" s="1472"/>
      <c r="C2" s="1472"/>
      <c r="D2" s="884"/>
      <c r="E2" s="884"/>
      <c r="F2" s="884"/>
    </row>
    <row r="3" spans="1:11" ht="20.100000000000001" customHeight="1">
      <c r="A3" s="1467" t="s">
        <v>2</v>
      </c>
      <c r="B3" s="1467"/>
      <c r="C3" s="1468"/>
      <c r="D3" s="1791" t="s">
        <v>1277</v>
      </c>
      <c r="E3" s="1456" t="s">
        <v>2133</v>
      </c>
      <c r="F3" s="1615"/>
      <c r="G3" s="1615"/>
      <c r="H3" s="887" t="s">
        <v>2132</v>
      </c>
      <c r="I3" s="746"/>
      <c r="J3" s="746"/>
    </row>
    <row r="4" spans="1:11" ht="20.100000000000001" customHeight="1">
      <c r="A4" s="1469"/>
      <c r="B4" s="1469"/>
      <c r="C4" s="1470"/>
      <c r="D4" s="1792"/>
      <c r="E4" s="880" t="s">
        <v>1232</v>
      </c>
      <c r="F4" s="886" t="s">
        <v>2131</v>
      </c>
      <c r="G4" s="886" t="s">
        <v>2130</v>
      </c>
      <c r="H4" s="886" t="s">
        <v>1232</v>
      </c>
      <c r="I4" s="746"/>
      <c r="J4" s="746"/>
    </row>
    <row r="5" spans="1:11" ht="20.100000000000001" customHeight="1">
      <c r="A5" s="1490" t="s">
        <v>1229</v>
      </c>
      <c r="B5" s="1490"/>
      <c r="C5" s="1491"/>
      <c r="D5" s="621">
        <v>5307</v>
      </c>
      <c r="E5" s="1151">
        <v>3932</v>
      </c>
      <c r="F5" s="1151">
        <v>3397</v>
      </c>
      <c r="G5" s="1152">
        <v>535</v>
      </c>
      <c r="H5" s="1152">
        <v>1375</v>
      </c>
      <c r="I5" s="746"/>
    </row>
    <row r="6" spans="1:11" ht="20.100000000000001" customHeight="1">
      <c r="A6" s="1473" t="s">
        <v>50</v>
      </c>
      <c r="B6" s="1473"/>
      <c r="C6" s="1478"/>
      <c r="D6" s="621">
        <v>2202</v>
      </c>
      <c r="E6" s="1151">
        <v>1487</v>
      </c>
      <c r="F6" s="1151">
        <v>1342</v>
      </c>
      <c r="G6" s="1152">
        <v>145</v>
      </c>
      <c r="H6" s="1152">
        <v>715</v>
      </c>
      <c r="I6" s="746"/>
    </row>
    <row r="7" spans="1:11" ht="20.100000000000001" customHeight="1">
      <c r="A7" s="1473" t="s">
        <v>49</v>
      </c>
      <c r="B7" s="1473"/>
      <c r="C7" s="1478"/>
      <c r="D7" s="621">
        <v>1781</v>
      </c>
      <c r="E7" s="1151">
        <v>1276</v>
      </c>
      <c r="F7" s="1151">
        <v>1132</v>
      </c>
      <c r="G7" s="1152">
        <v>144</v>
      </c>
      <c r="H7" s="1152">
        <v>505</v>
      </c>
      <c r="I7" s="746"/>
    </row>
    <row r="8" spans="1:11" ht="20.100000000000001" customHeight="1">
      <c r="A8" s="1473" t="s">
        <v>1228</v>
      </c>
      <c r="B8" s="1473"/>
      <c r="C8" s="1478"/>
      <c r="D8" s="621">
        <v>2292</v>
      </c>
      <c r="E8" s="1151">
        <v>1488</v>
      </c>
      <c r="F8" s="1151">
        <v>1375</v>
      </c>
      <c r="G8" s="1151">
        <v>113</v>
      </c>
      <c r="H8" s="1152">
        <v>804</v>
      </c>
      <c r="I8" s="748"/>
    </row>
    <row r="9" spans="1:11" s="748" customFormat="1" ht="20.100000000000001" customHeight="1">
      <c r="A9" s="1479" t="s">
        <v>56</v>
      </c>
      <c r="B9" s="1479"/>
      <c r="C9" s="1447"/>
      <c r="D9" s="1157">
        <f>E9+H9</f>
        <v>4450</v>
      </c>
      <c r="E9" s="1156">
        <f>F9+G9</f>
        <v>3534</v>
      </c>
      <c r="F9" s="1156">
        <f>SUM(F11:F22)</f>
        <v>3411</v>
      </c>
      <c r="G9" s="1156">
        <f>SUM(G11:G22)</f>
        <v>123</v>
      </c>
      <c r="H9" s="1156">
        <f>SUM(H11:H22)</f>
        <v>916</v>
      </c>
    </row>
    <row r="10" spans="1:11" ht="19.5" customHeight="1">
      <c r="D10" s="1155"/>
      <c r="E10" s="1154"/>
      <c r="F10" s="1153"/>
      <c r="G10" s="1153"/>
      <c r="H10" s="1152"/>
      <c r="I10" s="746"/>
    </row>
    <row r="11" spans="1:11" s="380" customFormat="1" ht="20.100000000000001" customHeight="1">
      <c r="A11" s="1450" t="s">
        <v>1227</v>
      </c>
      <c r="B11" s="1450"/>
      <c r="C11" s="305" t="s">
        <v>1266</v>
      </c>
      <c r="D11" s="671">
        <f t="shared" ref="D11:D22" si="0">E11+H11</f>
        <v>219</v>
      </c>
      <c r="E11" s="625">
        <f t="shared" ref="E11:E22" si="1">F11+G11</f>
        <v>135</v>
      </c>
      <c r="F11" s="625">
        <v>130</v>
      </c>
      <c r="G11" s="625">
        <v>5</v>
      </c>
      <c r="H11" s="625">
        <v>84</v>
      </c>
      <c r="I11" s="661"/>
    </row>
    <row r="12" spans="1:11" s="380" customFormat="1" ht="20.100000000000001" customHeight="1">
      <c r="C12" s="305" t="s">
        <v>56</v>
      </c>
      <c r="D12" s="671">
        <f t="shared" si="0"/>
        <v>231</v>
      </c>
      <c r="E12" s="625">
        <f t="shared" si="1"/>
        <v>152</v>
      </c>
      <c r="F12" s="620">
        <v>146</v>
      </c>
      <c r="G12" s="1150">
        <v>6</v>
      </c>
      <c r="H12" s="625">
        <v>79</v>
      </c>
      <c r="I12" s="661"/>
    </row>
    <row r="13" spans="1:11" s="380" customFormat="1" ht="20.100000000000001" customHeight="1">
      <c r="A13" s="884"/>
      <c r="B13" s="884"/>
      <c r="C13" s="305" t="s">
        <v>55</v>
      </c>
      <c r="D13" s="671">
        <f t="shared" si="0"/>
        <v>2227</v>
      </c>
      <c r="E13" s="625">
        <f t="shared" si="1"/>
        <v>2150</v>
      </c>
      <c r="F13" s="620">
        <v>2128</v>
      </c>
      <c r="G13" s="1150">
        <v>22</v>
      </c>
      <c r="H13" s="625">
        <v>77</v>
      </c>
      <c r="I13" s="380" t="s">
        <v>2129</v>
      </c>
    </row>
    <row r="14" spans="1:11" s="380" customFormat="1" ht="20.100000000000001" customHeight="1">
      <c r="A14" s="884"/>
      <c r="B14" s="884"/>
      <c r="C14" s="305" t="s">
        <v>54</v>
      </c>
      <c r="D14" s="671">
        <f t="shared" si="0"/>
        <v>249</v>
      </c>
      <c r="E14" s="625">
        <f t="shared" si="1"/>
        <v>173</v>
      </c>
      <c r="F14" s="620">
        <v>149</v>
      </c>
      <c r="G14" s="1150">
        <v>24</v>
      </c>
      <c r="H14" s="625">
        <v>76</v>
      </c>
      <c r="I14" s="661"/>
      <c r="K14" s="893"/>
    </row>
    <row r="15" spans="1:11" s="380" customFormat="1" ht="20.100000000000001" customHeight="1">
      <c r="A15" s="884"/>
      <c r="B15" s="884"/>
      <c r="C15" s="305" t="s">
        <v>53</v>
      </c>
      <c r="D15" s="671">
        <f t="shared" si="0"/>
        <v>106</v>
      </c>
      <c r="E15" s="625">
        <f t="shared" si="1"/>
        <v>106</v>
      </c>
      <c r="F15" s="620">
        <v>92</v>
      </c>
      <c r="G15" s="1150">
        <v>14</v>
      </c>
      <c r="H15" s="280">
        <v>0</v>
      </c>
      <c r="I15" s="661"/>
    </row>
    <row r="16" spans="1:11" s="380" customFormat="1" ht="20.100000000000001" customHeight="1">
      <c r="A16" s="884"/>
      <c r="B16" s="884"/>
      <c r="C16" s="305" t="s">
        <v>52</v>
      </c>
      <c r="D16" s="671">
        <f t="shared" si="0"/>
        <v>178</v>
      </c>
      <c r="E16" s="625">
        <f t="shared" si="1"/>
        <v>108</v>
      </c>
      <c r="F16" s="620">
        <v>101</v>
      </c>
      <c r="G16" s="1150">
        <v>7</v>
      </c>
      <c r="H16" s="625">
        <v>70</v>
      </c>
      <c r="I16" s="661"/>
    </row>
    <row r="17" spans="1:9" s="380" customFormat="1" ht="20.100000000000001" customHeight="1">
      <c r="A17" s="884"/>
      <c r="B17" s="884"/>
      <c r="C17" s="305">
        <v>10</v>
      </c>
      <c r="D17" s="671">
        <f t="shared" si="0"/>
        <v>356</v>
      </c>
      <c r="E17" s="625">
        <f t="shared" si="1"/>
        <v>206</v>
      </c>
      <c r="F17" s="620">
        <v>189</v>
      </c>
      <c r="G17" s="1150">
        <v>17</v>
      </c>
      <c r="H17" s="1151">
        <v>150</v>
      </c>
      <c r="I17" s="661"/>
    </row>
    <row r="18" spans="1:9" s="380" customFormat="1" ht="20.100000000000001" customHeight="1">
      <c r="A18" s="884"/>
      <c r="B18" s="884"/>
      <c r="C18" s="305">
        <v>11</v>
      </c>
      <c r="D18" s="671">
        <f t="shared" si="0"/>
        <v>404</v>
      </c>
      <c r="E18" s="625">
        <f t="shared" si="1"/>
        <v>325</v>
      </c>
      <c r="F18" s="620">
        <v>302</v>
      </c>
      <c r="G18" s="1150">
        <v>23</v>
      </c>
      <c r="H18" s="1151">
        <v>79</v>
      </c>
      <c r="I18" s="661"/>
    </row>
    <row r="19" spans="1:9" s="380" customFormat="1" ht="20.100000000000001" customHeight="1">
      <c r="A19" s="884"/>
      <c r="B19" s="884"/>
      <c r="C19" s="305">
        <v>12</v>
      </c>
      <c r="D19" s="671">
        <f t="shared" si="0"/>
        <v>134</v>
      </c>
      <c r="E19" s="625">
        <f t="shared" si="1"/>
        <v>59</v>
      </c>
      <c r="F19" s="620">
        <v>59</v>
      </c>
      <c r="G19" s="625">
        <v>0</v>
      </c>
      <c r="H19" s="1151">
        <v>75</v>
      </c>
      <c r="I19" s="661"/>
    </row>
    <row r="20" spans="1:9" s="380" customFormat="1" ht="20.100000000000001" customHeight="1">
      <c r="A20" s="1450" t="s">
        <v>1226</v>
      </c>
      <c r="B20" s="1450"/>
      <c r="C20" s="305" t="s">
        <v>1931</v>
      </c>
      <c r="D20" s="671">
        <f t="shared" si="0"/>
        <v>104</v>
      </c>
      <c r="E20" s="625">
        <f t="shared" si="1"/>
        <v>29</v>
      </c>
      <c r="F20" s="620">
        <v>28</v>
      </c>
      <c r="G20" s="625">
        <v>1</v>
      </c>
      <c r="H20" s="280">
        <v>75</v>
      </c>
      <c r="I20" s="661"/>
    </row>
    <row r="21" spans="1:9" s="380" customFormat="1" ht="20.100000000000001" customHeight="1">
      <c r="A21" s="884"/>
      <c r="B21" s="884"/>
      <c r="C21" s="305" t="s">
        <v>50</v>
      </c>
      <c r="D21" s="671">
        <f t="shared" si="0"/>
        <v>101</v>
      </c>
      <c r="E21" s="625">
        <f t="shared" si="1"/>
        <v>27</v>
      </c>
      <c r="F21" s="620">
        <v>25</v>
      </c>
      <c r="G21" s="1150">
        <v>2</v>
      </c>
      <c r="H21" s="625">
        <v>74</v>
      </c>
      <c r="I21" s="661"/>
    </row>
    <row r="22" spans="1:9" s="380" customFormat="1" ht="20.100000000000001" customHeight="1" thickBot="1">
      <c r="A22" s="953"/>
      <c r="B22" s="953"/>
      <c r="C22" s="302" t="s">
        <v>49</v>
      </c>
      <c r="D22" s="1149">
        <f t="shared" si="0"/>
        <v>141</v>
      </c>
      <c r="E22" s="1147">
        <f t="shared" si="1"/>
        <v>64</v>
      </c>
      <c r="F22" s="1148">
        <v>62</v>
      </c>
      <c r="G22" s="1147">
        <v>2</v>
      </c>
      <c r="H22" s="1147">
        <v>77</v>
      </c>
      <c r="I22" s="661"/>
    </row>
    <row r="23" spans="1:9" ht="9.9499999999999993" customHeight="1">
      <c r="A23" s="672"/>
      <c r="B23" s="672"/>
      <c r="C23" s="672"/>
      <c r="D23" s="662"/>
      <c r="E23" s="662"/>
      <c r="F23" s="662"/>
      <c r="G23" s="1145"/>
    </row>
    <row r="24" spans="1:9" ht="20.100000000000001" customHeight="1">
      <c r="A24" s="1774" t="s">
        <v>2128</v>
      </c>
      <c r="B24" s="1790"/>
      <c r="C24" s="1790"/>
      <c r="D24" s="1790"/>
      <c r="E24" s="1790"/>
      <c r="F24" s="1790"/>
      <c r="G24" s="1145"/>
    </row>
    <row r="25" spans="1:9" ht="20.100000000000001" customHeight="1">
      <c r="A25" s="893" t="s">
        <v>2127</v>
      </c>
      <c r="B25" s="1146"/>
      <c r="C25" s="1146"/>
      <c r="D25" s="1146"/>
      <c r="E25" s="1146"/>
      <c r="F25" s="1146"/>
      <c r="G25" s="1145"/>
    </row>
    <row r="26" spans="1:9" ht="20.100000000000001" customHeight="1">
      <c r="A26" s="893" t="s">
        <v>2126</v>
      </c>
      <c r="B26" s="1146"/>
      <c r="C26" s="1146"/>
      <c r="D26" s="1146"/>
      <c r="E26" s="1146"/>
      <c r="F26" s="1146"/>
      <c r="G26" s="1145"/>
    </row>
    <row r="27" spans="1:9" ht="20.100000000000001" customHeight="1">
      <c r="A27" s="380" t="s">
        <v>2125</v>
      </c>
      <c r="B27" s="380"/>
      <c r="C27" s="380"/>
    </row>
  </sheetData>
  <mergeCells count="13">
    <mergeCell ref="A24:F24"/>
    <mergeCell ref="A2:C2"/>
    <mergeCell ref="A1:H1"/>
    <mergeCell ref="A3:C4"/>
    <mergeCell ref="D3:D4"/>
    <mergeCell ref="E3:G3"/>
    <mergeCell ref="A5:C5"/>
    <mergeCell ref="A6:C6"/>
    <mergeCell ref="A7:C7"/>
    <mergeCell ref="A8:C8"/>
    <mergeCell ref="A9:C9"/>
    <mergeCell ref="A20:B20"/>
    <mergeCell ref="A11:B11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sqref="A1:G1"/>
    </sheetView>
  </sheetViews>
  <sheetFormatPr defaultRowHeight="13.5"/>
  <cols>
    <col min="1" max="1" width="5.5" style="352" customWidth="1"/>
    <col min="2" max="2" width="4.625" style="352" customWidth="1"/>
    <col min="3" max="3" width="5.5" style="352" customWidth="1"/>
    <col min="4" max="4" width="16.25" style="1194" customWidth="1"/>
    <col min="5" max="7" width="16.25" style="352" customWidth="1"/>
    <col min="8" max="12" width="6.875" style="352" customWidth="1"/>
    <col min="13" max="16384" width="9" style="352"/>
  </cols>
  <sheetData>
    <row r="1" spans="1:7" s="893" customFormat="1" ht="27" customHeight="1">
      <c r="A1" s="1451" t="s">
        <v>2164</v>
      </c>
      <c r="B1" s="1451"/>
      <c r="C1" s="1451"/>
      <c r="D1" s="1451"/>
      <c r="E1" s="1451"/>
      <c r="F1" s="1451"/>
      <c r="G1" s="1451"/>
    </row>
    <row r="2" spans="1:7" s="893" customFormat="1" ht="20.100000000000001" customHeight="1" thickBot="1">
      <c r="A2" s="1480" t="s">
        <v>1269</v>
      </c>
      <c r="B2" s="1480"/>
      <c r="C2" s="1480"/>
      <c r="D2" s="885"/>
      <c r="E2" s="885"/>
      <c r="F2" s="885"/>
      <c r="G2" s="885"/>
    </row>
    <row r="3" spans="1:7" ht="20.100000000000001" customHeight="1">
      <c r="A3" s="1794" t="s">
        <v>2</v>
      </c>
      <c r="B3" s="1794"/>
      <c r="C3" s="1795"/>
      <c r="D3" s="1798" t="s">
        <v>1179</v>
      </c>
      <c r="E3" s="1800" t="s">
        <v>2163</v>
      </c>
      <c r="F3" s="1802" t="s">
        <v>2162</v>
      </c>
      <c r="G3" s="1803"/>
    </row>
    <row r="4" spans="1:7" ht="20.100000000000001" customHeight="1">
      <c r="A4" s="1796"/>
      <c r="B4" s="1796"/>
      <c r="C4" s="1797"/>
      <c r="D4" s="1799"/>
      <c r="E4" s="1801"/>
      <c r="F4" s="1206" t="s">
        <v>2161</v>
      </c>
      <c r="G4" s="1205" t="s">
        <v>2160</v>
      </c>
    </row>
    <row r="5" spans="1:7" ht="20.100000000000001" customHeight="1">
      <c r="A5" s="1793" t="s">
        <v>1229</v>
      </c>
      <c r="B5" s="1793"/>
      <c r="C5" s="1804"/>
      <c r="D5" s="750">
        <v>22200</v>
      </c>
      <c r="E5" s="292">
        <v>21118</v>
      </c>
      <c r="F5" s="292">
        <v>35</v>
      </c>
      <c r="G5" s="292">
        <v>1082</v>
      </c>
    </row>
    <row r="6" spans="1:7" ht="20.100000000000001" customHeight="1">
      <c r="A6" s="1197"/>
      <c r="B6" s="888" t="s">
        <v>50</v>
      </c>
      <c r="C6" s="1199"/>
      <c r="D6" s="750">
        <v>2876</v>
      </c>
      <c r="E6" s="292">
        <v>2803</v>
      </c>
      <c r="F6" s="292">
        <v>5</v>
      </c>
      <c r="G6" s="292">
        <v>73</v>
      </c>
    </row>
    <row r="7" spans="1:7" ht="20.100000000000001" customHeight="1">
      <c r="A7" s="1197"/>
      <c r="B7" s="888" t="s">
        <v>49</v>
      </c>
      <c r="C7" s="1199"/>
      <c r="D7" s="750">
        <v>3877</v>
      </c>
      <c r="E7" s="292">
        <v>3772</v>
      </c>
      <c r="F7" s="292">
        <v>6</v>
      </c>
      <c r="G7" s="292">
        <v>105</v>
      </c>
    </row>
    <row r="8" spans="1:7" ht="20.100000000000001" customHeight="1">
      <c r="A8" s="1197"/>
      <c r="B8" s="888" t="s">
        <v>1198</v>
      </c>
      <c r="C8" s="1199"/>
      <c r="D8" s="750">
        <v>5689</v>
      </c>
      <c r="E8" s="292">
        <v>5164</v>
      </c>
      <c r="F8" s="292">
        <v>22</v>
      </c>
      <c r="G8" s="292">
        <v>525</v>
      </c>
    </row>
    <row r="9" spans="1:7" s="1124" customFormat="1" ht="20.100000000000001" customHeight="1">
      <c r="A9" s="1204"/>
      <c r="B9" s="883" t="s">
        <v>56</v>
      </c>
      <c r="C9" s="1203"/>
      <c r="D9" s="1143">
        <f>SUM(D11:D18)</f>
        <v>5435</v>
      </c>
      <c r="E9" s="289">
        <f>SUM(E11:E18)</f>
        <v>5016</v>
      </c>
      <c r="F9" s="289">
        <f>SUM(F11:F18)</f>
        <v>16</v>
      </c>
      <c r="G9" s="289">
        <f>SUM(G11:G18)</f>
        <v>419</v>
      </c>
    </row>
    <row r="10" spans="1:7" s="893" customFormat="1" ht="15" customHeight="1">
      <c r="A10" s="1202"/>
      <c r="B10" s="1202"/>
      <c r="C10" s="1202"/>
      <c r="D10" s="393"/>
      <c r="E10" s="975"/>
      <c r="F10" s="975"/>
      <c r="G10" s="975"/>
    </row>
    <row r="11" spans="1:7" s="893" customFormat="1" ht="20.100000000000001" customHeight="1">
      <c r="A11" s="1793" t="s">
        <v>1227</v>
      </c>
      <c r="B11" s="1793"/>
      <c r="C11" s="284" t="s">
        <v>57</v>
      </c>
      <c r="D11" s="393">
        <v>213</v>
      </c>
      <c r="E11" s="975">
        <f t="shared" ref="E11:E18" si="0">D11-G11</f>
        <v>213</v>
      </c>
      <c r="F11" s="975">
        <v>0</v>
      </c>
      <c r="G11" s="975">
        <v>0</v>
      </c>
    </row>
    <row r="12" spans="1:7" s="893" customFormat="1" ht="20.100000000000001" customHeight="1">
      <c r="A12" s="1202"/>
      <c r="B12" s="1202"/>
      <c r="C12" s="284" t="s">
        <v>56</v>
      </c>
      <c r="D12" s="393">
        <v>1461</v>
      </c>
      <c r="E12" s="975">
        <f t="shared" si="0"/>
        <v>1438</v>
      </c>
      <c r="F12" s="975">
        <v>2</v>
      </c>
      <c r="G12" s="975">
        <v>23</v>
      </c>
    </row>
    <row r="13" spans="1:7" s="893" customFormat="1" ht="20.100000000000001" customHeight="1">
      <c r="A13" s="1198"/>
      <c r="B13" s="1198"/>
      <c r="C13" s="284" t="s">
        <v>55</v>
      </c>
      <c r="D13" s="750">
        <v>321</v>
      </c>
      <c r="E13" s="292">
        <f t="shared" si="0"/>
        <v>321</v>
      </c>
      <c r="F13" s="975">
        <v>0</v>
      </c>
      <c r="G13" s="975">
        <v>0</v>
      </c>
    </row>
    <row r="14" spans="1:7" s="893" customFormat="1" ht="20.100000000000001" customHeight="1">
      <c r="A14" s="1198"/>
      <c r="B14" s="1198"/>
      <c r="C14" s="284" t="s">
        <v>54</v>
      </c>
      <c r="D14" s="750">
        <v>381</v>
      </c>
      <c r="E14" s="292">
        <f t="shared" si="0"/>
        <v>381</v>
      </c>
      <c r="F14" s="975">
        <v>0</v>
      </c>
      <c r="G14" s="975">
        <v>0</v>
      </c>
    </row>
    <row r="15" spans="1:7" s="893" customFormat="1" ht="20.100000000000001" customHeight="1">
      <c r="A15" s="1198"/>
      <c r="B15" s="1198"/>
      <c r="C15" s="284" t="s">
        <v>53</v>
      </c>
      <c r="D15" s="750">
        <v>813</v>
      </c>
      <c r="E15" s="292">
        <f t="shared" si="0"/>
        <v>601</v>
      </c>
      <c r="F15" s="975">
        <v>6</v>
      </c>
      <c r="G15" s="975">
        <v>212</v>
      </c>
    </row>
    <row r="16" spans="1:7" s="893" customFormat="1" ht="20.100000000000001" customHeight="1">
      <c r="A16" s="1198"/>
      <c r="B16" s="1198"/>
      <c r="C16" s="284" t="s">
        <v>52</v>
      </c>
      <c r="D16" s="750">
        <v>418</v>
      </c>
      <c r="E16" s="292">
        <f t="shared" si="0"/>
        <v>392</v>
      </c>
      <c r="F16" s="975">
        <v>1</v>
      </c>
      <c r="G16" s="975">
        <v>26</v>
      </c>
    </row>
    <row r="17" spans="1:7" s="893" customFormat="1" ht="20.100000000000001" customHeight="1">
      <c r="A17" s="1198"/>
      <c r="B17" s="1198"/>
      <c r="C17" s="284">
        <v>10</v>
      </c>
      <c r="D17" s="750">
        <v>995</v>
      </c>
      <c r="E17" s="292">
        <f t="shared" si="0"/>
        <v>894</v>
      </c>
      <c r="F17" s="292">
        <v>4</v>
      </c>
      <c r="G17" s="292">
        <v>101</v>
      </c>
    </row>
    <row r="18" spans="1:7" s="893" customFormat="1" ht="20.100000000000001" customHeight="1" thickBot="1">
      <c r="A18" s="1201"/>
      <c r="B18" s="1201"/>
      <c r="C18" s="302">
        <v>11</v>
      </c>
      <c r="D18" s="1200">
        <v>833</v>
      </c>
      <c r="E18" s="276">
        <f t="shared" si="0"/>
        <v>776</v>
      </c>
      <c r="F18" s="974">
        <v>3</v>
      </c>
      <c r="G18" s="974">
        <v>57</v>
      </c>
    </row>
    <row r="19" spans="1:7" s="893" customFormat="1" ht="9.9499999999999993" customHeight="1">
      <c r="A19" s="1198"/>
      <c r="B19" s="1198"/>
      <c r="C19" s="1198"/>
      <c r="D19" s="1197"/>
      <c r="E19" s="1197"/>
      <c r="F19" s="1197"/>
      <c r="G19" s="1197"/>
    </row>
    <row r="20" spans="1:7" s="893" customFormat="1" ht="20.100000000000001" customHeight="1">
      <c r="A20" s="1199" t="s">
        <v>2159</v>
      </c>
      <c r="B20" s="1198"/>
      <c r="C20" s="1198"/>
      <c r="D20" s="1197"/>
      <c r="E20" s="1197"/>
      <c r="F20" s="1197"/>
      <c r="G20" s="1197"/>
    </row>
    <row r="21" spans="1:7" s="893" customFormat="1" ht="20.100000000000001" customHeight="1">
      <c r="A21" s="1199" t="s">
        <v>1662</v>
      </c>
      <c r="B21" s="1198"/>
      <c r="C21" s="1198"/>
      <c r="D21" s="1197"/>
      <c r="E21" s="1197"/>
      <c r="F21" s="1197"/>
      <c r="G21" s="1197"/>
    </row>
    <row r="22" spans="1:7" s="893" customFormat="1" ht="20.100000000000001" customHeight="1">
      <c r="A22" s="893" t="s">
        <v>2158</v>
      </c>
      <c r="B22" s="1196"/>
      <c r="C22" s="1196"/>
      <c r="D22" s="1196"/>
      <c r="E22" s="1196"/>
      <c r="F22" s="1196"/>
      <c r="G22" s="1196"/>
    </row>
    <row r="23" spans="1:7">
      <c r="G23" s="1195"/>
    </row>
  </sheetData>
  <mergeCells count="8">
    <mergeCell ref="A11:B11"/>
    <mergeCell ref="A1:G1"/>
    <mergeCell ref="A2:C2"/>
    <mergeCell ref="A3:C4"/>
    <mergeCell ref="D3:D4"/>
    <mergeCell ref="E3:E4"/>
    <mergeCell ref="F3:G3"/>
    <mergeCell ref="A5:C5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view="pageBreakPreview" zoomScaleNormal="100" zoomScaleSheetLayoutView="100" workbookViewId="0">
      <selection sqref="A1:L1"/>
    </sheetView>
  </sheetViews>
  <sheetFormatPr defaultRowHeight="13.5"/>
  <cols>
    <col min="1" max="1" width="5.5" style="80" bestFit="1" customWidth="1"/>
    <col min="2" max="2" width="5.125" style="80" bestFit="1" customWidth="1"/>
    <col min="3" max="3" width="5.5" style="80" bestFit="1" customWidth="1"/>
    <col min="4" max="12" width="11.625" style="80" customWidth="1"/>
    <col min="13" max="17" width="4.25" style="80" customWidth="1"/>
    <col min="18" max="16384" width="9" style="80"/>
  </cols>
  <sheetData>
    <row r="1" spans="1:25" ht="27" customHeight="1">
      <c r="A1" s="1805" t="s">
        <v>2175</v>
      </c>
      <c r="B1" s="1805"/>
      <c r="C1" s="1805"/>
      <c r="D1" s="1805"/>
      <c r="E1" s="1805"/>
      <c r="F1" s="1805"/>
      <c r="G1" s="1805"/>
      <c r="H1" s="1805"/>
      <c r="I1" s="1805"/>
      <c r="J1" s="1805"/>
      <c r="K1" s="1805"/>
      <c r="L1" s="1805"/>
    </row>
    <row r="2" spans="1:25" ht="20.100000000000001" customHeight="1" thickBot="1">
      <c r="A2" s="1806" t="s">
        <v>1296</v>
      </c>
      <c r="B2" s="1806"/>
      <c r="C2" s="1806"/>
      <c r="D2" s="1225"/>
      <c r="E2" s="1225"/>
      <c r="F2" s="1225"/>
      <c r="G2" s="1225"/>
      <c r="H2" s="1225"/>
      <c r="I2" s="1225"/>
      <c r="J2" s="1225"/>
    </row>
    <row r="3" spans="1:25" ht="20.100000000000001" customHeight="1">
      <c r="A3" s="1543" t="s">
        <v>2</v>
      </c>
      <c r="B3" s="1544"/>
      <c r="C3" s="1544"/>
      <c r="D3" s="1544" t="s">
        <v>1179</v>
      </c>
      <c r="E3" s="1544" t="s">
        <v>2174</v>
      </c>
      <c r="F3" s="1544"/>
      <c r="G3" s="1544"/>
      <c r="H3" s="1544" t="s">
        <v>2173</v>
      </c>
      <c r="I3" s="1544"/>
      <c r="J3" s="1544"/>
      <c r="K3" s="1809" t="s">
        <v>2172</v>
      </c>
      <c r="L3" s="1811" t="s">
        <v>2171</v>
      </c>
    </row>
    <row r="4" spans="1:25" s="346" customFormat="1" ht="20.100000000000001" customHeight="1">
      <c r="A4" s="1545"/>
      <c r="B4" s="1546"/>
      <c r="C4" s="1546"/>
      <c r="D4" s="1546"/>
      <c r="E4" s="895" t="s">
        <v>1716</v>
      </c>
      <c r="F4" s="1224" t="s">
        <v>2170</v>
      </c>
      <c r="G4" s="1224" t="s">
        <v>2169</v>
      </c>
      <c r="H4" s="1040" t="s">
        <v>1568</v>
      </c>
      <c r="I4" s="1040" t="s">
        <v>2168</v>
      </c>
      <c r="J4" s="1041" t="s">
        <v>2167</v>
      </c>
      <c r="K4" s="1810"/>
      <c r="L4" s="1812"/>
    </row>
    <row r="5" spans="1:25" s="1210" customFormat="1" ht="20.100000000000001" customHeight="1">
      <c r="A5" s="1637" t="s">
        <v>11</v>
      </c>
      <c r="B5" s="1637"/>
      <c r="C5" s="1638"/>
      <c r="D5" s="1188">
        <v>128560</v>
      </c>
      <c r="E5" s="788">
        <v>13740</v>
      </c>
      <c r="F5" s="788">
        <v>8635</v>
      </c>
      <c r="G5" s="788">
        <v>5105</v>
      </c>
      <c r="H5" s="788">
        <v>113626</v>
      </c>
      <c r="I5" s="788">
        <v>110187</v>
      </c>
      <c r="J5" s="788">
        <v>3439</v>
      </c>
      <c r="K5" s="788">
        <v>348</v>
      </c>
      <c r="L5" s="788">
        <v>846</v>
      </c>
      <c r="M5" s="1211"/>
      <c r="N5" s="1211"/>
      <c r="O5" s="1211"/>
      <c r="P5" s="1211"/>
      <c r="Q5" s="1211"/>
      <c r="R5" s="1211"/>
      <c r="S5" s="1211"/>
      <c r="T5" s="1211"/>
      <c r="U5" s="1211"/>
      <c r="V5" s="1211"/>
      <c r="W5" s="1211"/>
      <c r="X5" s="1211"/>
      <c r="Y5" s="1211"/>
    </row>
    <row r="6" spans="1:25" s="1210" customFormat="1" ht="20.100000000000001" customHeight="1">
      <c r="A6" s="1574" t="s">
        <v>12</v>
      </c>
      <c r="B6" s="1574"/>
      <c r="C6" s="1429"/>
      <c r="D6" s="1188">
        <v>76610</v>
      </c>
      <c r="E6" s="788">
        <v>1398</v>
      </c>
      <c r="F6" s="788">
        <v>12</v>
      </c>
      <c r="G6" s="788">
        <v>1386</v>
      </c>
      <c r="H6" s="788">
        <v>74497</v>
      </c>
      <c r="I6" s="788">
        <v>72819</v>
      </c>
      <c r="J6" s="788">
        <v>1678</v>
      </c>
      <c r="K6" s="788">
        <v>283</v>
      </c>
      <c r="L6" s="788">
        <v>432</v>
      </c>
      <c r="M6" s="1209"/>
      <c r="N6" s="1211"/>
      <c r="O6" s="1211"/>
      <c r="P6" s="1211"/>
      <c r="Q6" s="1211"/>
      <c r="R6" s="1211"/>
      <c r="S6" s="1211"/>
      <c r="T6" s="1211"/>
      <c r="U6" s="1211"/>
      <c r="V6" s="1211"/>
      <c r="W6" s="1211"/>
      <c r="X6" s="1211"/>
      <c r="Y6" s="1211"/>
    </row>
    <row r="7" spans="1:25" s="1208" customFormat="1" ht="20.100000000000001" customHeight="1">
      <c r="A7" s="1574" t="s">
        <v>13</v>
      </c>
      <c r="B7" s="1574"/>
      <c r="C7" s="1429"/>
      <c r="D7" s="1188">
        <v>83425</v>
      </c>
      <c r="E7" s="538">
        <v>0</v>
      </c>
      <c r="F7" s="538">
        <v>0</v>
      </c>
      <c r="G7" s="538">
        <v>0</v>
      </c>
      <c r="H7" s="788">
        <v>82771</v>
      </c>
      <c r="I7" s="788">
        <v>81039</v>
      </c>
      <c r="J7" s="788">
        <v>1732</v>
      </c>
      <c r="K7" s="788">
        <v>315</v>
      </c>
      <c r="L7" s="788">
        <v>339</v>
      </c>
      <c r="M7" s="1209"/>
      <c r="N7" s="1209"/>
      <c r="O7" s="1209"/>
      <c r="P7" s="1209"/>
      <c r="Q7" s="1209"/>
      <c r="R7" s="1209"/>
      <c r="S7" s="1209"/>
      <c r="T7" s="1209"/>
      <c r="U7" s="1209"/>
      <c r="V7" s="1209"/>
      <c r="W7" s="1209"/>
      <c r="X7" s="1209"/>
      <c r="Y7" s="1209"/>
    </row>
    <row r="8" spans="1:25" s="1208" customFormat="1" ht="20.100000000000001" customHeight="1">
      <c r="A8" s="1574" t="s">
        <v>14</v>
      </c>
      <c r="B8" s="1574"/>
      <c r="C8" s="1429"/>
      <c r="D8" s="1188">
        <v>108133</v>
      </c>
      <c r="E8" s="538">
        <v>3269</v>
      </c>
      <c r="F8" s="538">
        <v>2927</v>
      </c>
      <c r="G8" s="538">
        <v>342</v>
      </c>
      <c r="H8" s="788">
        <v>104536</v>
      </c>
      <c r="I8" s="788">
        <v>100353</v>
      </c>
      <c r="J8" s="788">
        <v>4183</v>
      </c>
      <c r="K8" s="788">
        <v>192</v>
      </c>
      <c r="L8" s="788">
        <v>136</v>
      </c>
      <c r="M8" s="1209"/>
      <c r="N8" s="1209"/>
      <c r="O8" s="1209"/>
      <c r="P8" s="1209"/>
      <c r="Q8" s="1209"/>
      <c r="R8" s="1209"/>
      <c r="S8" s="1209"/>
      <c r="T8" s="1209"/>
      <c r="U8" s="1209"/>
      <c r="V8" s="1209"/>
      <c r="W8" s="1209"/>
      <c r="X8" s="1209"/>
      <c r="Y8" s="1209"/>
    </row>
    <row r="9" spans="1:25" s="1210" customFormat="1" ht="20.100000000000001" customHeight="1">
      <c r="A9" s="1807" t="s">
        <v>15</v>
      </c>
      <c r="B9" s="1807"/>
      <c r="C9" s="1807"/>
      <c r="D9" s="1193">
        <v>122085</v>
      </c>
      <c r="E9" s="1223">
        <v>4510</v>
      </c>
      <c r="F9" s="1223">
        <v>4101</v>
      </c>
      <c r="G9" s="1223">
        <v>409</v>
      </c>
      <c r="H9" s="1192">
        <v>116018</v>
      </c>
      <c r="I9" s="1192">
        <v>109961</v>
      </c>
      <c r="J9" s="1192">
        <v>6057</v>
      </c>
      <c r="K9" s="1192">
        <v>204</v>
      </c>
      <c r="L9" s="1192">
        <v>1353</v>
      </c>
      <c r="M9" s="1211"/>
      <c r="N9" s="1211"/>
      <c r="O9" s="1211"/>
      <c r="P9" s="1211"/>
      <c r="Q9" s="1211"/>
      <c r="R9" s="1211"/>
      <c r="S9" s="1211"/>
      <c r="T9" s="1211"/>
      <c r="U9" s="1211"/>
      <c r="V9" s="1211"/>
      <c r="W9" s="1211"/>
      <c r="X9" s="1211"/>
      <c r="Y9" s="1211"/>
    </row>
    <row r="10" spans="1:25" s="1210" customFormat="1" ht="19.5" customHeight="1">
      <c r="A10" s="1222"/>
      <c r="B10" s="1221"/>
      <c r="C10" s="1220"/>
      <c r="D10" s="1191"/>
      <c r="E10" s="1189"/>
      <c r="F10" s="1189"/>
      <c r="G10" s="1189"/>
      <c r="H10" s="1189"/>
      <c r="I10" s="1189"/>
      <c r="J10" s="1219"/>
      <c r="K10" s="1219"/>
      <c r="L10" s="1219"/>
      <c r="M10" s="1211"/>
      <c r="N10" s="1211"/>
      <c r="O10" s="1211"/>
      <c r="P10" s="1211"/>
      <c r="Q10" s="1211"/>
      <c r="R10" s="1211"/>
      <c r="S10" s="1211"/>
      <c r="T10" s="1211"/>
      <c r="U10" s="1211"/>
      <c r="V10" s="1211"/>
      <c r="W10" s="1211"/>
      <c r="X10" s="1211"/>
      <c r="Y10" s="1211"/>
    </row>
    <row r="11" spans="1:25" s="1210" customFormat="1" ht="20.100000000000001" customHeight="1">
      <c r="A11" s="1808" t="s">
        <v>16</v>
      </c>
      <c r="B11" s="1808"/>
      <c r="C11" s="991" t="s">
        <v>1294</v>
      </c>
      <c r="D11" s="1216">
        <v>9013</v>
      </c>
      <c r="E11" s="538">
        <v>306</v>
      </c>
      <c r="F11" s="538">
        <v>306</v>
      </c>
      <c r="G11" s="538">
        <v>0</v>
      </c>
      <c r="H11" s="1215">
        <v>8695</v>
      </c>
      <c r="I11" s="1215">
        <v>8534</v>
      </c>
      <c r="J11" s="1215">
        <v>161</v>
      </c>
      <c r="K11" s="538">
        <v>12</v>
      </c>
      <c r="L11" s="538">
        <v>0</v>
      </c>
      <c r="M11" s="1211"/>
      <c r="N11" s="1211"/>
      <c r="O11" s="1211"/>
      <c r="P11" s="1211"/>
      <c r="Q11" s="1211"/>
      <c r="R11" s="1211"/>
      <c r="S11" s="1211"/>
      <c r="T11" s="1211"/>
      <c r="U11" s="1211"/>
      <c r="V11" s="1211"/>
      <c r="W11" s="1211"/>
      <c r="X11" s="1211"/>
      <c r="Y11" s="1211"/>
    </row>
    <row r="12" spans="1:25" s="1210" customFormat="1" ht="20.100000000000001" customHeight="1">
      <c r="A12" s="1808"/>
      <c r="B12" s="1808"/>
      <c r="C12" s="991" t="s">
        <v>15</v>
      </c>
      <c r="D12" s="1216">
        <v>10867</v>
      </c>
      <c r="E12" s="538">
        <v>423</v>
      </c>
      <c r="F12" s="538">
        <v>423</v>
      </c>
      <c r="G12" s="538">
        <v>0</v>
      </c>
      <c r="H12" s="1215">
        <v>10395</v>
      </c>
      <c r="I12" s="1215">
        <v>10245</v>
      </c>
      <c r="J12" s="1215">
        <v>150</v>
      </c>
      <c r="K12" s="1215">
        <v>36</v>
      </c>
      <c r="L12" s="1215">
        <v>13</v>
      </c>
      <c r="M12" s="1211"/>
      <c r="N12" s="1211"/>
      <c r="O12" s="1211"/>
      <c r="P12" s="1211"/>
      <c r="Q12" s="1211"/>
      <c r="R12" s="1211"/>
      <c r="S12" s="1211"/>
      <c r="T12" s="1211"/>
      <c r="U12" s="1211"/>
      <c r="V12" s="1211"/>
      <c r="W12" s="1211"/>
      <c r="X12" s="1211"/>
      <c r="Y12" s="1211"/>
    </row>
    <row r="13" spans="1:25" s="1210" customFormat="1" ht="20.100000000000001" customHeight="1">
      <c r="A13" s="1218"/>
      <c r="B13" s="1217"/>
      <c r="C13" s="991" t="s">
        <v>18</v>
      </c>
      <c r="D13" s="1216">
        <v>7417</v>
      </c>
      <c r="E13" s="538">
        <v>389</v>
      </c>
      <c r="F13" s="1215">
        <v>361</v>
      </c>
      <c r="G13" s="1215">
        <v>28</v>
      </c>
      <c r="H13" s="1215">
        <v>7019</v>
      </c>
      <c r="I13" s="1215">
        <v>6849</v>
      </c>
      <c r="J13" s="1215">
        <v>170</v>
      </c>
      <c r="K13" s="1215">
        <v>9</v>
      </c>
      <c r="L13" s="538">
        <v>0</v>
      </c>
      <c r="M13" s="1211"/>
      <c r="N13" s="1211"/>
      <c r="O13" s="1211"/>
      <c r="P13" s="1211"/>
      <c r="Q13" s="1211"/>
      <c r="R13" s="1211"/>
      <c r="S13" s="1211"/>
      <c r="T13" s="1211"/>
      <c r="U13" s="1211"/>
      <c r="V13" s="1211"/>
      <c r="W13" s="1211"/>
      <c r="X13" s="1211"/>
      <c r="Y13" s="1211"/>
    </row>
    <row r="14" spans="1:25" s="1210" customFormat="1" ht="20.100000000000001" customHeight="1">
      <c r="A14" s="1218"/>
      <c r="B14" s="1217"/>
      <c r="C14" s="991" t="s">
        <v>19</v>
      </c>
      <c r="D14" s="1216">
        <v>9572</v>
      </c>
      <c r="E14" s="538">
        <v>377</v>
      </c>
      <c r="F14" s="1215">
        <v>377</v>
      </c>
      <c r="G14" s="1215">
        <v>0</v>
      </c>
      <c r="H14" s="1215">
        <v>8682</v>
      </c>
      <c r="I14" s="1215">
        <v>7907</v>
      </c>
      <c r="J14" s="1215">
        <v>775</v>
      </c>
      <c r="K14" s="1215">
        <v>13</v>
      </c>
      <c r="L14" s="1215">
        <v>500</v>
      </c>
      <c r="M14" s="1211"/>
      <c r="N14" s="1211"/>
      <c r="O14" s="1211"/>
      <c r="P14" s="1211"/>
      <c r="Q14" s="1211"/>
      <c r="R14" s="1211"/>
      <c r="S14" s="1211"/>
      <c r="T14" s="1211"/>
      <c r="U14" s="1211"/>
      <c r="V14" s="1211"/>
      <c r="W14" s="1211"/>
      <c r="X14" s="1211"/>
      <c r="Y14" s="1211"/>
    </row>
    <row r="15" spans="1:25" s="1210" customFormat="1" ht="20.100000000000001" customHeight="1">
      <c r="A15" s="1218"/>
      <c r="B15" s="1217"/>
      <c r="C15" s="991" t="s">
        <v>20</v>
      </c>
      <c r="D15" s="1216">
        <v>13756</v>
      </c>
      <c r="E15" s="538">
        <v>536</v>
      </c>
      <c r="F15" s="1215">
        <v>514</v>
      </c>
      <c r="G15" s="1215">
        <v>22</v>
      </c>
      <c r="H15" s="1215">
        <v>13129</v>
      </c>
      <c r="I15" s="1215">
        <v>9925</v>
      </c>
      <c r="J15" s="1215">
        <v>3204</v>
      </c>
      <c r="K15" s="1215">
        <v>83</v>
      </c>
      <c r="L15" s="1215">
        <v>8</v>
      </c>
      <c r="M15" s="1211"/>
      <c r="N15" s="1211"/>
      <c r="O15" s="1211"/>
      <c r="P15" s="1211"/>
      <c r="Q15" s="1211"/>
      <c r="R15" s="1211"/>
      <c r="S15" s="1211"/>
      <c r="T15" s="1211"/>
      <c r="U15" s="1211"/>
      <c r="V15" s="1211"/>
      <c r="W15" s="1211"/>
      <c r="X15" s="1211"/>
      <c r="Y15" s="1211"/>
    </row>
    <row r="16" spans="1:25" s="1210" customFormat="1" ht="20.100000000000001" customHeight="1">
      <c r="A16" s="1218"/>
      <c r="B16" s="1217"/>
      <c r="C16" s="991" t="s">
        <v>21</v>
      </c>
      <c r="D16" s="1216">
        <v>8887</v>
      </c>
      <c r="E16" s="538">
        <v>316</v>
      </c>
      <c r="F16" s="1215">
        <v>316</v>
      </c>
      <c r="G16" s="1215">
        <v>0</v>
      </c>
      <c r="H16" s="1215">
        <v>8524</v>
      </c>
      <c r="I16" s="1215">
        <v>8375</v>
      </c>
      <c r="J16" s="1215">
        <v>149</v>
      </c>
      <c r="K16" s="1215">
        <v>15</v>
      </c>
      <c r="L16" s="1215">
        <v>32</v>
      </c>
      <c r="M16" s="1211"/>
      <c r="N16" s="1211"/>
      <c r="O16" s="1211"/>
      <c r="P16" s="1211"/>
      <c r="Q16" s="1211"/>
      <c r="R16" s="1211"/>
      <c r="S16" s="1211"/>
      <c r="T16" s="1211"/>
      <c r="U16" s="1211"/>
      <c r="V16" s="1211"/>
      <c r="W16" s="1211"/>
      <c r="X16" s="1211"/>
      <c r="Y16" s="1211"/>
    </row>
    <row r="17" spans="1:25" s="1210" customFormat="1" ht="20.100000000000001" customHeight="1">
      <c r="A17" s="1218"/>
      <c r="B17" s="1217"/>
      <c r="C17" s="991" t="s">
        <v>1963</v>
      </c>
      <c r="D17" s="1216">
        <v>10389</v>
      </c>
      <c r="E17" s="538">
        <v>887</v>
      </c>
      <c r="F17" s="1215">
        <v>751</v>
      </c>
      <c r="G17" s="1215">
        <v>136</v>
      </c>
      <c r="H17" s="1215">
        <v>9470</v>
      </c>
      <c r="I17" s="1215">
        <v>9264</v>
      </c>
      <c r="J17" s="1215">
        <v>206</v>
      </c>
      <c r="K17" s="1215">
        <v>32</v>
      </c>
      <c r="L17" s="538">
        <v>0</v>
      </c>
      <c r="M17" s="1211"/>
      <c r="N17" s="1211"/>
      <c r="O17" s="1211"/>
      <c r="P17" s="1211"/>
      <c r="Q17" s="1211"/>
      <c r="R17" s="1211"/>
      <c r="S17" s="1211"/>
      <c r="T17" s="1211"/>
      <c r="U17" s="1211"/>
      <c r="V17" s="1211"/>
      <c r="W17" s="1211"/>
      <c r="X17" s="1211"/>
      <c r="Y17" s="1211"/>
    </row>
    <row r="18" spans="1:25" s="1210" customFormat="1" ht="20.100000000000001" customHeight="1">
      <c r="A18" s="1218"/>
      <c r="B18" s="1217"/>
      <c r="C18" s="991" t="s">
        <v>1883</v>
      </c>
      <c r="D18" s="1216">
        <v>8845</v>
      </c>
      <c r="E18" s="538">
        <v>335</v>
      </c>
      <c r="F18" s="1215">
        <v>335</v>
      </c>
      <c r="G18" s="538">
        <v>0</v>
      </c>
      <c r="H18" s="1215">
        <v>8506</v>
      </c>
      <c r="I18" s="1215">
        <v>8321</v>
      </c>
      <c r="J18" s="1215">
        <v>185</v>
      </c>
      <c r="K18" s="1215">
        <v>4</v>
      </c>
      <c r="L18" s="538">
        <v>0</v>
      </c>
      <c r="M18" s="1211"/>
      <c r="N18" s="1211"/>
      <c r="O18" s="1211"/>
      <c r="P18" s="1211"/>
      <c r="Q18" s="1211"/>
      <c r="R18" s="1211"/>
      <c r="S18" s="1211"/>
      <c r="T18" s="1211"/>
      <c r="U18" s="1211"/>
      <c r="V18" s="1211"/>
      <c r="W18" s="1211"/>
      <c r="X18" s="1211"/>
      <c r="Y18" s="1211"/>
    </row>
    <row r="19" spans="1:25" s="1210" customFormat="1" ht="20.100000000000001" customHeight="1">
      <c r="A19" s="1218"/>
      <c r="B19" s="1217"/>
      <c r="C19" s="991" t="s">
        <v>2053</v>
      </c>
      <c r="D19" s="1216">
        <v>8923</v>
      </c>
      <c r="E19" s="538">
        <v>197</v>
      </c>
      <c r="F19" s="1215">
        <v>167</v>
      </c>
      <c r="G19" s="1215">
        <v>30</v>
      </c>
      <c r="H19" s="1215">
        <v>8726</v>
      </c>
      <c r="I19" s="1215">
        <v>8491</v>
      </c>
      <c r="J19" s="1215">
        <v>235</v>
      </c>
      <c r="K19" s="538">
        <v>0</v>
      </c>
      <c r="L19" s="538">
        <v>0</v>
      </c>
      <c r="M19" s="1211"/>
      <c r="N19" s="1211"/>
      <c r="O19" s="1211"/>
      <c r="P19" s="1211"/>
      <c r="Q19" s="1211"/>
      <c r="R19" s="1211"/>
      <c r="S19" s="1211"/>
      <c r="T19" s="1211"/>
      <c r="U19" s="1211"/>
      <c r="V19" s="1211"/>
      <c r="W19" s="1211"/>
      <c r="X19" s="1211"/>
      <c r="Y19" s="1211"/>
    </row>
    <row r="20" spans="1:25" s="1210" customFormat="1" ht="20.100000000000001" customHeight="1">
      <c r="A20" s="1808" t="s">
        <v>22</v>
      </c>
      <c r="B20" s="1808"/>
      <c r="C20" s="991" t="s">
        <v>23</v>
      </c>
      <c r="D20" s="1216">
        <v>10933</v>
      </c>
      <c r="E20" s="538">
        <v>156</v>
      </c>
      <c r="F20" s="1215">
        <v>76</v>
      </c>
      <c r="G20" s="1215">
        <v>80</v>
      </c>
      <c r="H20" s="1215">
        <v>10777</v>
      </c>
      <c r="I20" s="1215">
        <v>10500</v>
      </c>
      <c r="J20" s="1215">
        <v>277</v>
      </c>
      <c r="K20" s="538">
        <v>0</v>
      </c>
      <c r="L20" s="538">
        <v>0</v>
      </c>
      <c r="M20" s="1211"/>
      <c r="N20" s="1211"/>
      <c r="O20" s="1211"/>
      <c r="P20" s="1211"/>
      <c r="Q20" s="1211"/>
      <c r="R20" s="1211"/>
      <c r="S20" s="1211"/>
      <c r="T20" s="1211"/>
      <c r="U20" s="1211"/>
      <c r="V20" s="1211"/>
      <c r="W20" s="1211"/>
      <c r="X20" s="1211"/>
      <c r="Y20" s="1211"/>
    </row>
    <row r="21" spans="1:25" s="1210" customFormat="1" ht="20.100000000000001" customHeight="1">
      <c r="A21" s="1218"/>
      <c r="B21" s="1217"/>
      <c r="C21" s="991" t="s">
        <v>12</v>
      </c>
      <c r="D21" s="1216">
        <v>12549</v>
      </c>
      <c r="E21" s="538">
        <v>190</v>
      </c>
      <c r="F21" s="1215">
        <v>140</v>
      </c>
      <c r="G21" s="538">
        <v>50</v>
      </c>
      <c r="H21" s="1215">
        <v>11559</v>
      </c>
      <c r="I21" s="1215">
        <v>11293</v>
      </c>
      <c r="J21" s="1215">
        <v>266</v>
      </c>
      <c r="K21" s="538">
        <v>0</v>
      </c>
      <c r="L21" s="1215">
        <v>800</v>
      </c>
      <c r="M21" s="1211"/>
      <c r="N21" s="1211"/>
      <c r="O21" s="1211"/>
      <c r="P21" s="1211"/>
      <c r="Q21" s="1211"/>
      <c r="R21" s="1211"/>
      <c r="S21" s="1211"/>
      <c r="T21" s="1211"/>
      <c r="U21" s="1211"/>
      <c r="V21" s="1211"/>
      <c r="W21" s="1211"/>
      <c r="X21" s="1211"/>
      <c r="Y21" s="1211"/>
    </row>
    <row r="22" spans="1:25" s="1210" customFormat="1" ht="20.100000000000001" customHeight="1" thickBot="1">
      <c r="A22" s="1214"/>
      <c r="B22" s="1213"/>
      <c r="C22" s="988" t="s">
        <v>13</v>
      </c>
      <c r="D22" s="1212">
        <v>10934</v>
      </c>
      <c r="E22" s="1184">
        <v>398</v>
      </c>
      <c r="F22" s="1184">
        <v>335</v>
      </c>
      <c r="G22" s="1184">
        <v>63</v>
      </c>
      <c r="H22" s="1184">
        <v>10536</v>
      </c>
      <c r="I22" s="1184">
        <v>10257</v>
      </c>
      <c r="J22" s="1184">
        <v>279</v>
      </c>
      <c r="K22" s="909">
        <v>0</v>
      </c>
      <c r="L22" s="909">
        <v>0</v>
      </c>
      <c r="M22" s="1211"/>
      <c r="N22" s="1211"/>
      <c r="O22" s="1211"/>
      <c r="P22" s="1211"/>
      <c r="Q22" s="1211"/>
      <c r="R22" s="1211"/>
      <c r="S22" s="1211"/>
      <c r="T22" s="1211"/>
      <c r="U22" s="1211"/>
      <c r="V22" s="1211"/>
      <c r="W22" s="1211"/>
      <c r="X22" s="1211"/>
      <c r="Y22" s="1211"/>
    </row>
    <row r="23" spans="1:25" s="1208" customFormat="1" ht="9.9499999999999993" customHeight="1">
      <c r="M23" s="1209"/>
      <c r="N23" s="1209"/>
      <c r="O23" s="1209"/>
      <c r="P23" s="1209"/>
      <c r="Q23" s="1209"/>
      <c r="R23" s="1209"/>
      <c r="S23" s="1209"/>
      <c r="T23" s="1209"/>
      <c r="U23" s="1209"/>
      <c r="V23" s="1209"/>
      <c r="W23" s="1209"/>
      <c r="X23" s="1209"/>
      <c r="Y23" s="1209"/>
    </row>
    <row r="24" spans="1:25" s="1208" customFormat="1" ht="20.100000000000001" customHeight="1">
      <c r="A24" s="848" t="s">
        <v>2069</v>
      </c>
      <c r="M24" s="1209"/>
      <c r="N24" s="1209"/>
      <c r="O24" s="1209"/>
      <c r="P24" s="1209"/>
      <c r="Q24" s="1209"/>
      <c r="R24" s="1209"/>
      <c r="S24" s="1209"/>
      <c r="T24" s="1209"/>
      <c r="U24" s="1209"/>
      <c r="V24" s="1209"/>
      <c r="W24" s="1209"/>
      <c r="X24" s="1209"/>
      <c r="Y24" s="1209"/>
    </row>
    <row r="25" spans="1:25" s="1208" customFormat="1" ht="20.100000000000001" customHeight="1">
      <c r="A25" s="848" t="s">
        <v>2166</v>
      </c>
      <c r="M25" s="1209"/>
      <c r="N25" s="1209"/>
      <c r="O25" s="1209"/>
      <c r="P25" s="1209"/>
      <c r="Q25" s="1209"/>
      <c r="R25" s="1209"/>
      <c r="S25" s="1209"/>
      <c r="T25" s="1209"/>
      <c r="U25" s="1209"/>
      <c r="V25" s="1209"/>
      <c r="W25" s="1209"/>
      <c r="X25" s="1209"/>
      <c r="Y25" s="1209"/>
    </row>
    <row r="26" spans="1:25" s="1208" customFormat="1" ht="20.100000000000001" customHeight="1">
      <c r="A26" s="848" t="s">
        <v>2165</v>
      </c>
      <c r="M26" s="1209"/>
      <c r="N26" s="1209"/>
      <c r="O26" s="1209"/>
      <c r="P26" s="1209"/>
      <c r="Q26" s="1209"/>
      <c r="R26" s="1209"/>
      <c r="S26" s="1209"/>
      <c r="T26" s="1209"/>
      <c r="U26" s="1209"/>
      <c r="V26" s="1209"/>
      <c r="W26" s="1209"/>
      <c r="X26" s="1209"/>
      <c r="Y26" s="1209"/>
    </row>
    <row r="27" spans="1:25" ht="20.100000000000001" customHeight="1">
      <c r="A27" s="19" t="s">
        <v>1879</v>
      </c>
      <c r="B27" s="19"/>
      <c r="C27" s="19"/>
      <c r="D27" s="19"/>
      <c r="E27" s="19"/>
      <c r="F27" s="19"/>
      <c r="G27" s="19"/>
      <c r="H27" s="19"/>
      <c r="I27" s="19"/>
      <c r="J27" s="19"/>
      <c r="K27" s="1207"/>
      <c r="L27" s="1207"/>
      <c r="M27" s="1207"/>
      <c r="N27" s="1207"/>
      <c r="O27" s="1207"/>
      <c r="P27" s="1207"/>
      <c r="Q27" s="1207"/>
      <c r="R27" s="1207"/>
      <c r="S27" s="1207"/>
      <c r="T27" s="1207"/>
      <c r="U27" s="1207"/>
      <c r="V27" s="1207"/>
      <c r="W27" s="1207"/>
      <c r="X27" s="1207"/>
      <c r="Y27" s="1207"/>
    </row>
    <row r="28" spans="1:25">
      <c r="D28" s="1207"/>
      <c r="E28" s="1207"/>
      <c r="F28" s="1207"/>
      <c r="G28" s="1207"/>
      <c r="H28" s="1207"/>
      <c r="I28" s="1207"/>
      <c r="J28" s="1207"/>
      <c r="K28" s="1207"/>
      <c r="L28" s="1207"/>
      <c r="M28" s="1207"/>
      <c r="N28" s="1207"/>
      <c r="O28" s="1207"/>
      <c r="P28" s="1207"/>
      <c r="Q28" s="1207"/>
      <c r="R28" s="1207"/>
      <c r="S28" s="1207"/>
      <c r="T28" s="1207"/>
      <c r="U28" s="1207"/>
      <c r="V28" s="1207"/>
      <c r="W28" s="1207"/>
      <c r="X28" s="1207"/>
      <c r="Y28" s="1207"/>
    </row>
    <row r="29" spans="1:25">
      <c r="D29" s="1207"/>
      <c r="E29" s="1207"/>
      <c r="F29" s="1207"/>
      <c r="G29" s="1207"/>
      <c r="H29" s="1207"/>
      <c r="I29" s="1207"/>
      <c r="J29" s="1207"/>
      <c r="K29" s="1207"/>
      <c r="L29" s="1207"/>
      <c r="M29" s="1207"/>
      <c r="N29" s="1207"/>
      <c r="O29" s="1207"/>
      <c r="P29" s="1207"/>
      <c r="Q29" s="1207"/>
      <c r="R29" s="1207"/>
      <c r="S29" s="1207"/>
      <c r="T29" s="1207"/>
      <c r="U29" s="1207"/>
      <c r="V29" s="1207"/>
      <c r="W29" s="1207"/>
      <c r="X29" s="1207"/>
      <c r="Y29" s="1207"/>
    </row>
  </sheetData>
  <mergeCells count="16">
    <mergeCell ref="A9:C9"/>
    <mergeCell ref="A11:B11"/>
    <mergeCell ref="A20:B20"/>
    <mergeCell ref="K3:K4"/>
    <mergeCell ref="L3:L4"/>
    <mergeCell ref="A12:B12"/>
    <mergeCell ref="A5:C5"/>
    <mergeCell ref="A6:C6"/>
    <mergeCell ref="A7:C7"/>
    <mergeCell ref="A8:C8"/>
    <mergeCell ref="A1:L1"/>
    <mergeCell ref="A2:C2"/>
    <mergeCell ref="A3:C4"/>
    <mergeCell ref="H3:J3"/>
    <mergeCell ref="D3:D4"/>
    <mergeCell ref="E3:G3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110" zoomScaleNormal="100" zoomScaleSheetLayoutView="110" workbookViewId="0">
      <selection activeCell="A3" sqref="A3:XFD3"/>
    </sheetView>
  </sheetViews>
  <sheetFormatPr defaultRowHeight="13.5"/>
  <cols>
    <col min="1" max="1" width="5.5" style="875" customWidth="1"/>
    <col min="2" max="2" width="4" style="875" bestFit="1" customWidth="1"/>
    <col min="3" max="3" width="5.5" style="875" customWidth="1"/>
    <col min="4" max="6" width="17.375" style="875" customWidth="1"/>
    <col min="7" max="10" width="6.625" style="875" customWidth="1"/>
    <col min="11" max="11" width="9.5" style="875" bestFit="1" customWidth="1"/>
    <col min="12" max="16384" width="9" style="875"/>
  </cols>
  <sheetData>
    <row r="1" spans="1:11" s="323" customFormat="1" ht="27" customHeight="1">
      <c r="A1" s="1424" t="s">
        <v>2184</v>
      </c>
      <c r="B1" s="1424"/>
      <c r="C1" s="1424"/>
      <c r="D1" s="1424"/>
      <c r="E1" s="1424"/>
      <c r="F1" s="1424"/>
    </row>
    <row r="2" spans="1:11" s="323" customFormat="1" ht="20.100000000000001" customHeight="1" thickBot="1">
      <c r="A2" s="1435" t="s">
        <v>2183</v>
      </c>
      <c r="B2" s="1435"/>
      <c r="C2" s="1435"/>
      <c r="E2" s="1434" t="s">
        <v>2182</v>
      </c>
      <c r="F2" s="1434"/>
      <c r="G2" s="1032"/>
    </row>
    <row r="3" spans="1:11" s="866" customFormat="1" ht="20.100000000000001" customHeight="1">
      <c r="A3" s="1425" t="s">
        <v>45</v>
      </c>
      <c r="B3" s="1426"/>
      <c r="C3" s="1426"/>
      <c r="D3" s="869" t="s">
        <v>2181</v>
      </c>
      <c r="E3" s="869" t="s">
        <v>2223</v>
      </c>
      <c r="F3" s="879" t="s">
        <v>2224</v>
      </c>
    </row>
    <row r="4" spans="1:11" ht="20.100000000000001" customHeight="1">
      <c r="A4" s="1573" t="s">
        <v>2180</v>
      </c>
      <c r="B4" s="1573"/>
      <c r="C4" s="1427"/>
      <c r="D4" s="1240">
        <v>101376</v>
      </c>
      <c r="E4" s="1241">
        <v>44735</v>
      </c>
      <c r="F4" s="1241">
        <v>56641</v>
      </c>
    </row>
    <row r="5" spans="1:11" s="323" customFormat="1" ht="20.100000000000001" customHeight="1">
      <c r="A5" s="1574" t="s">
        <v>2179</v>
      </c>
      <c r="B5" s="1574"/>
      <c r="C5" s="1429"/>
      <c r="D5" s="1240">
        <v>100719</v>
      </c>
      <c r="E5" s="1241">
        <v>44489</v>
      </c>
      <c r="F5" s="1241">
        <v>56230</v>
      </c>
    </row>
    <row r="6" spans="1:11" s="323" customFormat="1" ht="20.100000000000001" customHeight="1">
      <c r="A6" s="1574" t="s">
        <v>2178</v>
      </c>
      <c r="B6" s="1574"/>
      <c r="C6" s="1429"/>
      <c r="D6" s="1240">
        <v>100447</v>
      </c>
      <c r="E6" s="1241">
        <v>44409</v>
      </c>
      <c r="F6" s="1241">
        <v>56038</v>
      </c>
      <c r="K6" s="1228"/>
    </row>
    <row r="7" spans="1:11" s="323" customFormat="1" ht="20.100000000000001" customHeight="1">
      <c r="A7" s="1574" t="s">
        <v>2177</v>
      </c>
      <c r="B7" s="1574"/>
      <c r="C7" s="1429"/>
      <c r="D7" s="1240">
        <v>99613</v>
      </c>
      <c r="E7" s="1241">
        <v>44165</v>
      </c>
      <c r="F7" s="1241">
        <v>55448</v>
      </c>
      <c r="K7" s="1228"/>
    </row>
    <row r="8" spans="1:11" s="323" customFormat="1" ht="20.100000000000001" customHeight="1" thickBot="1">
      <c r="A8" s="1813" t="s">
        <v>1631</v>
      </c>
      <c r="B8" s="1813"/>
      <c r="C8" s="1814"/>
      <c r="D8" s="1227">
        <v>99090</v>
      </c>
      <c r="E8" s="1226">
        <v>43824</v>
      </c>
      <c r="F8" s="1226">
        <v>55266</v>
      </c>
    </row>
    <row r="9" spans="1:11" ht="9.9499999999999993" customHeight="1"/>
    <row r="10" spans="1:11" ht="20.100000000000001" customHeight="1">
      <c r="A10" s="1438" t="s">
        <v>2176</v>
      </c>
      <c r="B10" s="1438"/>
      <c r="C10" s="1438"/>
      <c r="D10" s="1438"/>
      <c r="E10" s="1438"/>
      <c r="F10" s="1438"/>
    </row>
    <row r="18" spans="5:5">
      <c r="E18" s="9"/>
    </row>
  </sheetData>
  <mergeCells count="10">
    <mergeCell ref="A1:F1"/>
    <mergeCell ref="A10:F10"/>
    <mergeCell ref="E2:F2"/>
    <mergeCell ref="A3:C3"/>
    <mergeCell ref="A2:C2"/>
    <mergeCell ref="A4:C4"/>
    <mergeCell ref="A5:C5"/>
    <mergeCell ref="A6:C6"/>
    <mergeCell ref="A8:C8"/>
    <mergeCell ref="A7:C7"/>
  </mergeCells>
  <phoneticPr fontId="6"/>
  <printOptions horizontalCentered="1"/>
  <pageMargins left="0.78740157480314965" right="0.78740157480314965" top="0.98425196850393704" bottom="0.98425196850393704" header="0.51181102362204722" footer="0.51181102362204722"/>
  <pageSetup paperSize="9" scale="120" orientation="landscape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selection activeCell="A2" sqref="A2:XFD43"/>
    </sheetView>
  </sheetViews>
  <sheetFormatPr defaultColWidth="9" defaultRowHeight="13.5"/>
  <cols>
    <col min="1" max="1" width="15" style="875" customWidth="1"/>
    <col min="2" max="2" width="1.625" style="875" customWidth="1"/>
    <col min="3" max="3" width="25.125" style="875" customWidth="1"/>
    <col min="4" max="4" width="1.625" style="875" customWidth="1"/>
    <col min="5" max="5" width="17.25" style="875" customWidth="1"/>
    <col min="6" max="16384" width="9" style="875"/>
  </cols>
  <sheetData>
    <row r="1" spans="1:9" ht="27" customHeight="1">
      <c r="A1" s="1424" t="s">
        <v>2222</v>
      </c>
      <c r="B1" s="1424"/>
      <c r="C1" s="1424"/>
      <c r="D1" s="1424"/>
      <c r="E1" s="1424"/>
    </row>
    <row r="2" spans="1:9" ht="20.100000000000001" customHeight="1" thickBot="1">
      <c r="A2" s="874" t="s">
        <v>2221</v>
      </c>
      <c r="B2" s="866"/>
      <c r="C2" s="873"/>
      <c r="D2" s="873"/>
      <c r="E2" s="873" t="s">
        <v>2220</v>
      </c>
    </row>
    <row r="3" spans="1:9" ht="20.100000000000001" customHeight="1">
      <c r="A3" s="868" t="s">
        <v>2</v>
      </c>
      <c r="B3" s="896"/>
      <c r="C3" s="896" t="s">
        <v>2219</v>
      </c>
      <c r="D3" s="896"/>
      <c r="E3" s="879" t="s">
        <v>2218</v>
      </c>
    </row>
    <row r="4" spans="1:9" ht="20.100000000000001" customHeight="1">
      <c r="B4" s="1239"/>
      <c r="C4" s="1238" t="s">
        <v>68</v>
      </c>
      <c r="D4" s="1237"/>
      <c r="E4" s="1236">
        <v>892</v>
      </c>
    </row>
    <row r="5" spans="1:9" ht="12.75" customHeight="1">
      <c r="B5" s="148"/>
      <c r="C5" s="19"/>
      <c r="D5" s="19"/>
      <c r="E5" s="1141"/>
    </row>
    <row r="6" spans="1:9" ht="20.100000000000001" customHeight="1">
      <c r="A6" s="818" t="s">
        <v>2217</v>
      </c>
      <c r="B6" s="1235"/>
      <c r="C6" s="898" t="s">
        <v>1568</v>
      </c>
      <c r="D6" s="898"/>
      <c r="E6" s="1141">
        <v>551</v>
      </c>
      <c r="I6" s="1141"/>
    </row>
    <row r="7" spans="1:9" ht="20.100000000000001" customHeight="1">
      <c r="A7" s="1229"/>
      <c r="B7" s="1234"/>
      <c r="C7" s="1233" t="s">
        <v>2216</v>
      </c>
      <c r="D7" s="1233"/>
      <c r="E7" s="1141">
        <v>532</v>
      </c>
    </row>
    <row r="8" spans="1:9" ht="20.100000000000001" customHeight="1">
      <c r="A8" s="1229"/>
      <c r="B8" s="1234"/>
      <c r="C8" s="1233" t="s">
        <v>2215</v>
      </c>
      <c r="D8" s="1233"/>
      <c r="E8" s="1141">
        <v>2</v>
      </c>
    </row>
    <row r="9" spans="1:9" ht="20.100000000000001" customHeight="1">
      <c r="A9" s="1229"/>
      <c r="B9" s="1234"/>
      <c r="C9" s="1233" t="s">
        <v>2214</v>
      </c>
      <c r="D9" s="1233"/>
      <c r="E9" s="1141">
        <v>9</v>
      </c>
    </row>
    <row r="10" spans="1:9" ht="20.100000000000001" customHeight="1">
      <c r="A10" s="1229"/>
      <c r="B10" s="1234"/>
      <c r="C10" s="1233" t="s">
        <v>2213</v>
      </c>
      <c r="D10" s="1233"/>
      <c r="E10" s="1141">
        <v>1</v>
      </c>
    </row>
    <row r="11" spans="1:9" ht="20.100000000000001" customHeight="1">
      <c r="A11" s="1229"/>
      <c r="B11" s="1234"/>
      <c r="C11" s="1233" t="s">
        <v>2212</v>
      </c>
      <c r="D11" s="1233"/>
      <c r="E11" s="1141">
        <v>1</v>
      </c>
    </row>
    <row r="12" spans="1:9" ht="20.100000000000001" customHeight="1">
      <c r="A12" s="1229"/>
      <c r="B12" s="1234"/>
      <c r="C12" s="1233" t="s">
        <v>2211</v>
      </c>
      <c r="D12" s="1233"/>
      <c r="E12" s="1141">
        <v>2</v>
      </c>
    </row>
    <row r="13" spans="1:9" ht="20.100000000000001" customHeight="1">
      <c r="A13" s="1229"/>
      <c r="B13" s="1234"/>
      <c r="C13" s="1233" t="s">
        <v>2210</v>
      </c>
      <c r="D13" s="1233"/>
      <c r="E13" s="1141">
        <v>1</v>
      </c>
    </row>
    <row r="14" spans="1:9" ht="20.100000000000001" customHeight="1">
      <c r="A14" s="1229"/>
      <c r="B14" s="1234"/>
      <c r="C14" s="1233" t="s">
        <v>2187</v>
      </c>
      <c r="D14" s="1233"/>
      <c r="E14" s="1141">
        <v>3</v>
      </c>
    </row>
    <row r="15" spans="1:9" ht="13.5" customHeight="1">
      <c r="B15" s="148"/>
      <c r="C15" s="19"/>
      <c r="D15" s="19"/>
      <c r="E15" s="1141"/>
    </row>
    <row r="16" spans="1:9" ht="20.100000000000001" customHeight="1">
      <c r="A16" s="818" t="s">
        <v>2209</v>
      </c>
      <c r="B16" s="1235"/>
      <c r="C16" s="898" t="s">
        <v>1568</v>
      </c>
      <c r="D16" s="898"/>
      <c r="E16" s="1141">
        <v>309</v>
      </c>
    </row>
    <row r="17" spans="1:5" ht="20.100000000000001" customHeight="1">
      <c r="A17" s="818"/>
      <c r="B17" s="1234"/>
      <c r="C17" s="1233" t="s">
        <v>2208</v>
      </c>
      <c r="D17" s="1233"/>
      <c r="E17" s="1141">
        <v>61</v>
      </c>
    </row>
    <row r="18" spans="1:5" ht="20.100000000000001" customHeight="1">
      <c r="A18" s="1229"/>
      <c r="B18" s="1234"/>
      <c r="C18" s="1233" t="s">
        <v>2207</v>
      </c>
      <c r="D18" s="1233"/>
      <c r="E18" s="1141">
        <v>96</v>
      </c>
    </row>
    <row r="19" spans="1:5" ht="20.100000000000001" customHeight="1">
      <c r="A19" s="1229"/>
      <c r="B19" s="1234"/>
      <c r="C19" s="1233" t="s">
        <v>2206</v>
      </c>
      <c r="D19" s="1233"/>
      <c r="E19" s="1141">
        <v>4</v>
      </c>
    </row>
    <row r="20" spans="1:5" ht="20.100000000000001" customHeight="1">
      <c r="A20" s="1229"/>
      <c r="B20" s="1234"/>
      <c r="C20" s="1233" t="s">
        <v>2205</v>
      </c>
      <c r="D20" s="1233"/>
      <c r="E20" s="1141">
        <v>55</v>
      </c>
    </row>
    <row r="21" spans="1:5" ht="20.100000000000001" customHeight="1">
      <c r="A21" s="1229"/>
      <c r="B21" s="1234"/>
      <c r="C21" s="1233" t="s">
        <v>2204</v>
      </c>
      <c r="D21" s="1233"/>
      <c r="E21" s="1141">
        <v>22</v>
      </c>
    </row>
    <row r="22" spans="1:5" ht="20.100000000000001" customHeight="1">
      <c r="A22" s="1229"/>
      <c r="B22" s="1234"/>
      <c r="C22" s="1233" t="s">
        <v>2203</v>
      </c>
      <c r="D22" s="1233"/>
      <c r="E22" s="1141">
        <v>19</v>
      </c>
    </row>
    <row r="23" spans="1:5" ht="20.100000000000001" customHeight="1">
      <c r="A23" s="1229"/>
      <c r="B23" s="1234"/>
      <c r="C23" s="1233" t="s">
        <v>2202</v>
      </c>
      <c r="D23" s="1233"/>
      <c r="E23" s="1141">
        <v>23</v>
      </c>
    </row>
    <row r="24" spans="1:5" ht="20.100000000000001" customHeight="1">
      <c r="A24" s="1229"/>
      <c r="B24" s="1234"/>
      <c r="C24" s="1233" t="s">
        <v>2201</v>
      </c>
      <c r="D24" s="1233"/>
      <c r="E24" s="1141">
        <v>3</v>
      </c>
    </row>
    <row r="25" spans="1:5" ht="20.100000000000001" customHeight="1">
      <c r="A25" s="1229"/>
      <c r="B25" s="1234"/>
      <c r="C25" s="1233" t="s">
        <v>2200</v>
      </c>
      <c r="D25" s="1233"/>
      <c r="E25" s="1141">
        <v>8</v>
      </c>
    </row>
    <row r="26" spans="1:5" ht="20.100000000000001" customHeight="1">
      <c r="A26" s="1229"/>
      <c r="B26" s="1234"/>
      <c r="C26" s="1233" t="s">
        <v>2199</v>
      </c>
      <c r="D26" s="1233"/>
      <c r="E26" s="1141">
        <v>2</v>
      </c>
    </row>
    <row r="27" spans="1:5" ht="20.100000000000001" customHeight="1">
      <c r="A27" s="1229"/>
      <c r="B27" s="1234"/>
      <c r="C27" s="1233" t="s">
        <v>2198</v>
      </c>
      <c r="D27" s="1233"/>
      <c r="E27" s="1141">
        <v>2</v>
      </c>
    </row>
    <row r="28" spans="1:5" ht="20.100000000000001" customHeight="1">
      <c r="A28" s="1229"/>
      <c r="B28" s="1234"/>
      <c r="C28" s="1233" t="s">
        <v>2197</v>
      </c>
      <c r="D28" s="1233"/>
      <c r="E28" s="1141">
        <v>2</v>
      </c>
    </row>
    <row r="29" spans="1:5" ht="20.100000000000001" customHeight="1">
      <c r="A29" s="1229"/>
      <c r="B29" s="1234"/>
      <c r="C29" s="1233" t="s">
        <v>2196</v>
      </c>
      <c r="D29" s="1233"/>
      <c r="E29" s="1141">
        <v>6</v>
      </c>
    </row>
    <row r="30" spans="1:5" ht="20.100000000000001" customHeight="1">
      <c r="A30" s="1229"/>
      <c r="B30" s="1234"/>
      <c r="C30" s="1233" t="s">
        <v>2195</v>
      </c>
      <c r="D30" s="1233"/>
      <c r="E30" s="1141">
        <v>2</v>
      </c>
    </row>
    <row r="31" spans="1:5" ht="20.100000000000001" customHeight="1">
      <c r="A31" s="1229"/>
      <c r="B31" s="1234"/>
      <c r="C31" s="1233" t="s">
        <v>2187</v>
      </c>
      <c r="D31" s="1233"/>
      <c r="E31" s="1141">
        <v>4</v>
      </c>
    </row>
    <row r="32" spans="1:5" ht="13.5" customHeight="1">
      <c r="B32" s="148"/>
      <c r="C32" s="19"/>
      <c r="D32" s="19"/>
      <c r="E32" s="1141"/>
    </row>
    <row r="33" spans="1:10" ht="20.100000000000001" customHeight="1">
      <c r="A33" s="818" t="s">
        <v>2194</v>
      </c>
      <c r="B33" s="1234"/>
      <c r="C33" s="898" t="s">
        <v>1568</v>
      </c>
      <c r="D33" s="898"/>
      <c r="E33" s="1141">
        <v>25</v>
      </c>
    </row>
    <row r="34" spans="1:10" ht="20.100000000000001" customHeight="1">
      <c r="A34" s="818"/>
      <c r="B34" s="1234"/>
      <c r="C34" s="1233" t="s">
        <v>2193</v>
      </c>
      <c r="D34" s="1233"/>
      <c r="E34" s="1141">
        <v>24</v>
      </c>
    </row>
    <row r="35" spans="1:10" ht="20.100000000000001" customHeight="1">
      <c r="A35" s="818"/>
      <c r="B35" s="1234"/>
      <c r="C35" s="1233" t="s">
        <v>2192</v>
      </c>
      <c r="D35" s="1233"/>
      <c r="E35" s="1141">
        <v>1</v>
      </c>
    </row>
    <row r="36" spans="1:10" ht="13.5" customHeight="1">
      <c r="A36" s="818"/>
      <c r="B36" s="148"/>
      <c r="C36" s="19"/>
      <c r="D36" s="19"/>
      <c r="E36" s="1141"/>
    </row>
    <row r="37" spans="1:10" ht="20.100000000000001" customHeight="1">
      <c r="A37" s="866" t="s">
        <v>2191</v>
      </c>
      <c r="B37" s="1234"/>
      <c r="C37" s="898" t="s">
        <v>1568</v>
      </c>
      <c r="D37" s="898"/>
      <c r="E37" s="1141">
        <v>7</v>
      </c>
    </row>
    <row r="38" spans="1:10" ht="20.100000000000001" customHeight="1">
      <c r="A38" s="1229"/>
      <c r="B38" s="1234"/>
      <c r="C38" s="1233" t="s">
        <v>2190</v>
      </c>
      <c r="D38" s="1233"/>
      <c r="E38" s="1141">
        <v>3</v>
      </c>
    </row>
    <row r="39" spans="1:10" ht="20.100000000000001" customHeight="1">
      <c r="A39" s="1229"/>
      <c r="B39" s="1234"/>
      <c r="C39" s="1233" t="s">
        <v>2189</v>
      </c>
      <c r="D39" s="1233"/>
      <c r="E39" s="1141">
        <v>1</v>
      </c>
    </row>
    <row r="40" spans="1:10" ht="20.100000000000001" customHeight="1">
      <c r="A40" s="1229"/>
      <c r="B40" s="1234"/>
      <c r="C40" s="1233" t="s">
        <v>2188</v>
      </c>
      <c r="D40" s="1233"/>
      <c r="E40" s="1141">
        <v>2</v>
      </c>
    </row>
    <row r="41" spans="1:10" ht="20.100000000000001" customHeight="1" thickBot="1">
      <c r="A41" s="1231"/>
      <c r="B41" s="1232"/>
      <c r="C41" s="1231" t="s">
        <v>2187</v>
      </c>
      <c r="D41" s="1231"/>
      <c r="E41" s="1230">
        <v>1</v>
      </c>
      <c r="J41" s="19"/>
    </row>
    <row r="42" spans="1:10" ht="9.9499999999999993" customHeight="1">
      <c r="A42" s="1229"/>
      <c r="B42" s="1229"/>
      <c r="C42" s="1229"/>
      <c r="D42" s="1229"/>
    </row>
    <row r="43" spans="1:10" ht="20.100000000000001" customHeight="1">
      <c r="A43" s="1748" t="s">
        <v>2186</v>
      </c>
      <c r="B43" s="1748"/>
      <c r="C43" s="1748"/>
      <c r="D43" s="1748"/>
      <c r="E43" s="1748"/>
    </row>
    <row r="44" spans="1:10" ht="20.100000000000001" customHeight="1">
      <c r="A44" s="1748" t="s">
        <v>2185</v>
      </c>
      <c r="B44" s="1748"/>
      <c r="C44" s="1748"/>
      <c r="D44" s="1748"/>
      <c r="E44" s="1748"/>
    </row>
  </sheetData>
  <mergeCells count="3">
    <mergeCell ref="A1:E1"/>
    <mergeCell ref="A43:E43"/>
    <mergeCell ref="A44:E44"/>
  </mergeCells>
  <phoneticPr fontId="6"/>
  <printOptions horizontalCentered="1"/>
  <pageMargins left="0.78740157480314965" right="0.78740157480314965" top="0.70866141732283472" bottom="0.39370078740157483" header="0.31496062992125984" footer="0.51181102362204722"/>
  <pageSetup paperSize="9" scale="98" orientation="portrait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95</vt:i4>
      </vt:variant>
      <vt:variant>
        <vt:lpstr>名前付き一覧</vt:lpstr>
      </vt:variant>
      <vt:variant>
        <vt:i4>32</vt:i4>
      </vt:variant>
    </vt:vector>
  </HeadingPairs>
  <TitlesOfParts>
    <vt:vector size="127" baseType="lpstr">
      <vt:lpstr>目次</vt:lpstr>
      <vt:lpstr>12-1</vt:lpstr>
      <vt:lpstr>12-2</vt:lpstr>
      <vt:lpstr>12-3</vt:lpstr>
      <vt:lpstr>12-4</vt:lpstr>
      <vt:lpstr>12-5</vt:lpstr>
      <vt:lpstr>12-6</vt:lpstr>
      <vt:lpstr>12-7</vt:lpstr>
      <vt:lpstr>12-8</vt:lpstr>
      <vt:lpstr>12-9</vt:lpstr>
      <vt:lpstr>12-10</vt:lpstr>
      <vt:lpstr>12-11</vt:lpstr>
      <vt:lpstr>12-12</vt:lpstr>
      <vt:lpstr>12-13</vt:lpstr>
      <vt:lpstr>12-14</vt:lpstr>
      <vt:lpstr>12-15</vt:lpstr>
      <vt:lpstr>12-16</vt:lpstr>
      <vt:lpstr>12-17</vt:lpstr>
      <vt:lpstr>12-18</vt:lpstr>
      <vt:lpstr>12-19</vt:lpstr>
      <vt:lpstr>12-20</vt:lpstr>
      <vt:lpstr>12-21</vt:lpstr>
      <vt:lpstr>12-22</vt:lpstr>
      <vt:lpstr>12-23</vt:lpstr>
      <vt:lpstr>12-24</vt:lpstr>
      <vt:lpstr>12-25</vt:lpstr>
      <vt:lpstr>12-26</vt:lpstr>
      <vt:lpstr>12-27</vt:lpstr>
      <vt:lpstr>12-28</vt:lpstr>
      <vt:lpstr>12-29</vt:lpstr>
      <vt:lpstr>12-30</vt:lpstr>
      <vt:lpstr>12-31</vt:lpstr>
      <vt:lpstr>12-32</vt:lpstr>
      <vt:lpstr>12-33</vt:lpstr>
      <vt:lpstr>12-34</vt:lpstr>
      <vt:lpstr>12-35</vt:lpstr>
      <vt:lpstr>12-36</vt:lpstr>
      <vt:lpstr>12-37</vt:lpstr>
      <vt:lpstr>12-38</vt:lpstr>
      <vt:lpstr>12-39</vt:lpstr>
      <vt:lpstr>12-40</vt:lpstr>
      <vt:lpstr>12-41</vt:lpstr>
      <vt:lpstr>12-42</vt:lpstr>
      <vt:lpstr>12-43</vt:lpstr>
      <vt:lpstr>12-44</vt:lpstr>
      <vt:lpstr>12-45</vt:lpstr>
      <vt:lpstr>12-46</vt:lpstr>
      <vt:lpstr>12-47</vt:lpstr>
      <vt:lpstr>12-48</vt:lpstr>
      <vt:lpstr>12-49</vt:lpstr>
      <vt:lpstr>12-50</vt:lpstr>
      <vt:lpstr>12-51</vt:lpstr>
      <vt:lpstr>12-52</vt:lpstr>
      <vt:lpstr>12-53</vt:lpstr>
      <vt:lpstr>12-54</vt:lpstr>
      <vt:lpstr>12-55</vt:lpstr>
      <vt:lpstr>12-56</vt:lpstr>
      <vt:lpstr>12-57</vt:lpstr>
      <vt:lpstr>12-58</vt:lpstr>
      <vt:lpstr>12-59</vt:lpstr>
      <vt:lpstr>12-60</vt:lpstr>
      <vt:lpstr>12-61</vt:lpstr>
      <vt:lpstr>12-62</vt:lpstr>
      <vt:lpstr>12-63</vt:lpstr>
      <vt:lpstr>12-64</vt:lpstr>
      <vt:lpstr>12-65</vt:lpstr>
      <vt:lpstr>12-66</vt:lpstr>
      <vt:lpstr>12-67</vt:lpstr>
      <vt:lpstr>12-68</vt:lpstr>
      <vt:lpstr>12-69</vt:lpstr>
      <vt:lpstr>12-70</vt:lpstr>
      <vt:lpstr>12-71</vt:lpstr>
      <vt:lpstr>12-72</vt:lpstr>
      <vt:lpstr>12-73</vt:lpstr>
      <vt:lpstr>12-74</vt:lpstr>
      <vt:lpstr>12-75</vt:lpstr>
      <vt:lpstr>12-76</vt:lpstr>
      <vt:lpstr>12-77 </vt:lpstr>
      <vt:lpstr>12-78</vt:lpstr>
      <vt:lpstr>12-79</vt:lpstr>
      <vt:lpstr>12-80</vt:lpstr>
      <vt:lpstr>12-81</vt:lpstr>
      <vt:lpstr>12-82</vt:lpstr>
      <vt:lpstr>12-83</vt:lpstr>
      <vt:lpstr>12-84</vt:lpstr>
      <vt:lpstr>12-85</vt:lpstr>
      <vt:lpstr>12-86</vt:lpstr>
      <vt:lpstr>12-87</vt:lpstr>
      <vt:lpstr>12-88</vt:lpstr>
      <vt:lpstr>14-89</vt:lpstr>
      <vt:lpstr>12-90</vt:lpstr>
      <vt:lpstr>12-91</vt:lpstr>
      <vt:lpstr>12-92</vt:lpstr>
      <vt:lpstr>12-93</vt:lpstr>
      <vt:lpstr>Sheet3</vt:lpstr>
      <vt:lpstr>'12-15'!Print_Area</vt:lpstr>
      <vt:lpstr>'12-16'!Print_Area</vt:lpstr>
      <vt:lpstr>'12-19'!Print_Area</vt:lpstr>
      <vt:lpstr>'12-26'!Print_Area</vt:lpstr>
      <vt:lpstr>'12-3'!Print_Area</vt:lpstr>
      <vt:lpstr>'12-34'!Print_Area</vt:lpstr>
      <vt:lpstr>'12-35'!Print_Area</vt:lpstr>
      <vt:lpstr>'12-36'!Print_Area</vt:lpstr>
      <vt:lpstr>'12-38'!Print_Area</vt:lpstr>
      <vt:lpstr>'12-4'!Print_Area</vt:lpstr>
      <vt:lpstr>'12-40'!Print_Area</vt:lpstr>
      <vt:lpstr>'12-43'!Print_Area</vt:lpstr>
      <vt:lpstr>'12-46'!Print_Area</vt:lpstr>
      <vt:lpstr>'12-49'!Print_Area</vt:lpstr>
      <vt:lpstr>'12-5'!Print_Area</vt:lpstr>
      <vt:lpstr>'12-56'!Print_Area</vt:lpstr>
      <vt:lpstr>'12-57'!Print_Area</vt:lpstr>
      <vt:lpstr>'12-6'!Print_Area</vt:lpstr>
      <vt:lpstr>'12-61'!Print_Area</vt:lpstr>
      <vt:lpstr>'12-62'!Print_Area</vt:lpstr>
      <vt:lpstr>'12-64'!Print_Area</vt:lpstr>
      <vt:lpstr>'12-65'!Print_Area</vt:lpstr>
      <vt:lpstr>'12-70'!Print_Area</vt:lpstr>
      <vt:lpstr>'12-71'!Print_Area</vt:lpstr>
      <vt:lpstr>'12-76'!Print_Area</vt:lpstr>
      <vt:lpstr>'12-79'!Print_Area</vt:lpstr>
      <vt:lpstr>'12-80'!Print_Area</vt:lpstr>
      <vt:lpstr>'12-82'!Print_Area</vt:lpstr>
      <vt:lpstr>'12-87'!Print_Area</vt:lpstr>
      <vt:lpstr>'12-90'!Print_Area</vt:lpstr>
      <vt:lpstr>'14-89'!Print_Area</vt:lpstr>
      <vt:lpstr>'12-3'!Print_Titles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2025-04-22T06:34:52Z</dcterms:modified>
</cp:coreProperties>
</file>