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水族博物館\040_水族館協議会\Ｒ3年度\第１回\提出資料\"/>
    </mc:Choice>
  </mc:AlternateContent>
  <bookViews>
    <workbookView xWindow="0" yWindow="0" windowWidth="20115" windowHeight="7425"/>
  </bookViews>
  <sheets>
    <sheet name="Sheet1" sheetId="1" r:id="rId1"/>
  </sheets>
  <definedNames>
    <definedName name="_xlnm.Print_Area" localSheetId="0">Sheet1!$I$1:$R$63</definedName>
  </definedNames>
  <calcPr calcId="152511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6" i="1"/>
  <c r="G25" i="1" l="1"/>
  <c r="G24" i="1"/>
  <c r="E35" i="1"/>
  <c r="E34" i="1"/>
  <c r="E33" i="1"/>
  <c r="E32" i="1"/>
  <c r="E31" i="1"/>
  <c r="E30" i="1"/>
  <c r="E29" i="1"/>
  <c r="E28" i="1"/>
  <c r="E27" i="1"/>
  <c r="E26" i="1"/>
  <c r="E25" i="1"/>
  <c r="E24" i="1"/>
  <c r="C25" i="1"/>
  <c r="C26" i="1"/>
  <c r="C27" i="1"/>
  <c r="C28" i="1"/>
  <c r="C29" i="1"/>
  <c r="C30" i="1"/>
  <c r="C31" i="1"/>
  <c r="C32" i="1"/>
  <c r="C33" i="1"/>
  <c r="C34" i="1"/>
  <c r="C35" i="1"/>
  <c r="C24" i="1"/>
  <c r="D44" i="1"/>
  <c r="D45" i="1"/>
  <c r="D46" i="1"/>
  <c r="D47" i="1"/>
  <c r="D48" i="1"/>
  <c r="D49" i="1"/>
  <c r="D50" i="1"/>
  <c r="D51" i="1"/>
  <c r="D52" i="1"/>
  <c r="D43" i="1"/>
  <c r="F36" i="1"/>
  <c r="D36" i="1"/>
  <c r="B36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7" i="1" s="1"/>
  <c r="G4" i="1"/>
  <c r="G5" i="1" s="1"/>
  <c r="F16" i="1"/>
  <c r="D16" i="1"/>
  <c r="B16" i="1"/>
  <c r="G17" i="1" l="1"/>
  <c r="C17" i="1"/>
  <c r="E37" i="1"/>
  <c r="G37" i="1"/>
  <c r="C37" i="1"/>
</calcChain>
</file>

<file path=xl/sharedStrings.xml><?xml version="1.0" encoding="utf-8"?>
<sst xmlns="http://schemas.openxmlformats.org/spreadsheetml/2006/main" count="63" uniqueCount="36">
  <si>
    <t>R2</t>
  </si>
  <si>
    <t>R2</t>
    <phoneticPr fontId="2"/>
  </si>
  <si>
    <t>R1</t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</si>
  <si>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</si>
  <si>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</si>
  <si>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</si>
  <si>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</si>
  <si>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</si>
  <si>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</si>
  <si>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</si>
  <si>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</si>
  <si>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</si>
  <si>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</si>
  <si>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</si>
  <si>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</si>
  <si>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月計</t>
    <rPh sb="0" eb="2">
      <t>ゲッケイ</t>
    </rPh>
    <phoneticPr fontId="2"/>
  </si>
  <si>
    <t>累計</t>
    <rPh sb="0" eb="2">
      <t>ルイケイ</t>
    </rPh>
    <phoneticPr fontId="2"/>
  </si>
  <si>
    <t>R3</t>
  </si>
  <si>
    <t>R3</t>
    <phoneticPr fontId="2"/>
  </si>
  <si>
    <t>計</t>
    <rPh sb="0" eb="1">
      <t>ケイ</t>
    </rPh>
    <phoneticPr fontId="2"/>
  </si>
  <si>
    <t>観覧者数</t>
    <rPh sb="0" eb="4">
      <t>カンランシャスウ</t>
    </rPh>
    <phoneticPr fontId="2"/>
  </si>
  <si>
    <t>H23</t>
    <phoneticPr fontId="2"/>
  </si>
  <si>
    <t>H24</t>
  </si>
  <si>
    <t>H25</t>
  </si>
  <si>
    <t>H26</t>
  </si>
  <si>
    <t>H27</t>
  </si>
  <si>
    <t>H28</t>
  </si>
  <si>
    <t>H29</t>
  </si>
  <si>
    <t>H30</t>
  </si>
  <si>
    <t>観覧料収入</t>
    <rPh sb="0" eb="3">
      <t>カンランリョウ</t>
    </rPh>
    <rPh sb="3" eb="5">
      <t>シュウニュウ</t>
    </rPh>
    <phoneticPr fontId="2"/>
  </si>
  <si>
    <t>有料</t>
    <rPh sb="0" eb="2">
      <t>ユウリョウ</t>
    </rPh>
    <phoneticPr fontId="2"/>
  </si>
  <si>
    <t>無料</t>
    <rPh sb="0" eb="2">
      <t>ムリョウ</t>
    </rPh>
    <phoneticPr fontId="2"/>
  </si>
  <si>
    <t>観覧者計</t>
    <rPh sb="0" eb="2">
      <t>カンラン</t>
    </rPh>
    <rPh sb="2" eb="3">
      <t>シャ</t>
    </rPh>
    <rPh sb="3" eb="4">
      <t>ケイ</t>
    </rPh>
    <phoneticPr fontId="2"/>
  </si>
  <si>
    <t>過去10年の推移</t>
    <rPh sb="0" eb="2">
      <t>カコ</t>
    </rPh>
    <rPh sb="4" eb="5">
      <t>ネン</t>
    </rPh>
    <rPh sb="6" eb="8">
      <t>スイイ</t>
    </rPh>
    <phoneticPr fontId="2"/>
  </si>
  <si>
    <t>月計</t>
    <rPh sb="0" eb="2">
      <t>ツキケイ</t>
    </rPh>
    <phoneticPr fontId="2"/>
  </si>
  <si>
    <t>観覧者数及び観覧料収入の推移</t>
    <rPh sb="0" eb="4">
      <t>カンランシャスウ</t>
    </rPh>
    <rPh sb="4" eb="5">
      <t>オヨ</t>
    </rPh>
    <rPh sb="6" eb="11">
      <t>カンランリョウシュウニュウ</t>
    </rPh>
    <rPh sb="12" eb="14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</si>
</sst>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center"/>
    </xf>
    <xf numFmtId="38" fontId="6" fillId="0" borderId="0" xfId="0" applyNumberFormat="1" applyFont="1" applyFill="1" applyBorder="1" applyAlignment="1"/>
    <xf numFmtId="0" fontId="6" fillId="0" borderId="0" xfId="0" applyFont="1" applyFill="1" applyBorder="1">
      <alignment vertical="center"/>
    </xf>
    <xf numFmtId="3" fontId="3" fillId="0" borderId="0" xfId="0" applyNumberFormat="1" applyFont="1" applyFill="1" applyBorder="1">
      <alignment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D9D9D9"/>
      <color rgb="FFFF6D6D"/>
      <color rgb="FFFF3737"/>
      <color rgb="FFFFFF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月別観覧者数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40433259826177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R1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7202080679394948E-17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532245962106961E-3"/>
                  <c:y val="0.124804930875757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6298368943159928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7127411927038497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3830614905267232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383061490526653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3830614905266539E-3"/>
                  <c:y val="2.496098617515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6298368943159928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6298368943159928E-3"/>
                  <c:y val="2.496098617515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5064491924213238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"/>
                  <c:y val="4.1601643625252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Sheet1!$B$4:$B$15</c:f>
              <c:numCache>
                <c:formatCode>#,##0</c:formatCode>
                <c:ptCount val="12"/>
                <c:pt idx="0">
                  <c:v>8592</c:v>
                </c:pt>
                <c:pt idx="1">
                  <c:v>13011</c:v>
                </c:pt>
                <c:pt idx="2">
                  <c:v>7672</c:v>
                </c:pt>
                <c:pt idx="3">
                  <c:v>13876</c:v>
                </c:pt>
                <c:pt idx="4">
                  <c:v>24943</c:v>
                </c:pt>
                <c:pt idx="5">
                  <c:v>9928</c:v>
                </c:pt>
                <c:pt idx="6">
                  <c:v>7253</c:v>
                </c:pt>
                <c:pt idx="7">
                  <c:v>6337</c:v>
                </c:pt>
                <c:pt idx="8">
                  <c:v>5256</c:v>
                </c:pt>
                <c:pt idx="9">
                  <c:v>7264</c:v>
                </c:pt>
                <c:pt idx="10">
                  <c:v>6455</c:v>
                </c:pt>
                <c:pt idx="11">
                  <c:v>0</c:v>
                </c:pt>
              </c:numCache>
            </c:numRef>
          </c:val>
        </c:ser>
        <c:ser>
          <c:idx val="2"/>
          <c:order val="1"/>
          <c:tx>
            <c:strRef>
              <c:f>Sheet1!$D$2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6298368943159928E-3"/>
                  <c:y val="2.496098617515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259673788631986E-2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988892819431182E-2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259673788631986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9.3830614905266539E-3"/>
                  <c:y val="2.08008218126262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9.3830614905265862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9.3830614905265168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9.3830614905266539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0138878175944667E-2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Sheet1!$D$4:$D$15</c:f>
              <c:numCache>
                <c:formatCode>#,##0</c:formatCode>
                <c:ptCount val="12"/>
                <c:pt idx="0">
                  <c:v>0</c:v>
                </c:pt>
                <c:pt idx="1">
                  <c:v>2189</c:v>
                </c:pt>
                <c:pt idx="2">
                  <c:v>7741</c:v>
                </c:pt>
                <c:pt idx="3">
                  <c:v>11868</c:v>
                </c:pt>
                <c:pt idx="4">
                  <c:v>16939</c:v>
                </c:pt>
                <c:pt idx="5">
                  <c:v>11309</c:v>
                </c:pt>
                <c:pt idx="6">
                  <c:v>6994</c:v>
                </c:pt>
                <c:pt idx="7">
                  <c:v>7150</c:v>
                </c:pt>
                <c:pt idx="8">
                  <c:v>3172</c:v>
                </c:pt>
                <c:pt idx="9">
                  <c:v>1673</c:v>
                </c:pt>
                <c:pt idx="10">
                  <c:v>6227</c:v>
                </c:pt>
                <c:pt idx="11">
                  <c:v>7001</c:v>
                </c:pt>
              </c:numCache>
            </c:numRef>
          </c:val>
        </c:ser>
        <c:ser>
          <c:idx val="4"/>
          <c:order val="2"/>
          <c:tx>
            <c:strRef>
              <c:f>Sheet1!$F$2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0800821812626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766122981053309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462308297045633E-17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Sheet1!$F$4:$F$15</c:f>
              <c:numCache>
                <c:formatCode>#,##0</c:formatCode>
                <c:ptCount val="12"/>
                <c:pt idx="0">
                  <c:v>5382</c:v>
                </c:pt>
                <c:pt idx="1">
                  <c:v>7481</c:v>
                </c:pt>
                <c:pt idx="2">
                  <c:v>4193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55587984"/>
        <c:axId val="355588376"/>
      </c:barChart>
      <c:catAx>
        <c:axId val="35558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5588376"/>
        <c:crosses val="autoZero"/>
        <c:auto val="1"/>
        <c:lblAlgn val="ctr"/>
        <c:lblOffset val="100"/>
        <c:noMultiLvlLbl val="0"/>
      </c:catAx>
      <c:valAx>
        <c:axId val="35558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558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059852702188724"/>
          <c:y val="0.16016632795722172"/>
          <c:w val="6.8908316997940464E-2"/>
          <c:h val="0.24493016820166905"/>
        </c:manualLayout>
      </c:layout>
      <c:overlay val="0"/>
      <c:spPr>
        <a:solidFill>
          <a:sysClr val="window" lastClr="FFFFFF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月別観覧料収入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3211293110112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Sheet1!$B$22</c:f>
              <c:strCache>
                <c:ptCount val="1"/>
                <c:pt idx="0">
                  <c:v>R1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2480493087575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7202080679394948E-17"/>
                  <c:y val="1.2480493087575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4404161358789895E-17"/>
                  <c:y val="0.108164273425656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3830614905266885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3830614905266539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3830614905266539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3830614905267232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3761664543515958E-16"/>
                  <c:y val="1.2480493087575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1259673788631986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Sheet1!$C$24:$C$35</c:f>
              <c:numCache>
                <c:formatCode>#,##0</c:formatCode>
                <c:ptCount val="12"/>
                <c:pt idx="0">
                  <c:v>4330</c:v>
                </c:pt>
                <c:pt idx="1">
                  <c:v>6690</c:v>
                </c:pt>
                <c:pt idx="2">
                  <c:v>3453</c:v>
                </c:pt>
                <c:pt idx="3">
                  <c:v>6272</c:v>
                </c:pt>
                <c:pt idx="4">
                  <c:v>12499</c:v>
                </c:pt>
                <c:pt idx="5">
                  <c:v>4971</c:v>
                </c:pt>
                <c:pt idx="6">
                  <c:v>3355</c:v>
                </c:pt>
                <c:pt idx="7">
                  <c:v>3323</c:v>
                </c:pt>
                <c:pt idx="8">
                  <c:v>2727</c:v>
                </c:pt>
                <c:pt idx="9">
                  <c:v>3421</c:v>
                </c:pt>
                <c:pt idx="10">
                  <c:v>2697</c:v>
                </c:pt>
                <c:pt idx="11">
                  <c:v>0</c:v>
                </c:pt>
              </c:numCache>
            </c:numRef>
          </c:val>
        </c:ser>
        <c:ser>
          <c:idx val="2"/>
          <c:order val="1"/>
          <c:tx>
            <c:strRef>
              <c:f>Sheet1!$D$22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dLbl>
              <c:idx val="1"/>
              <c:layout>
                <c:manualLayout>
                  <c:x val="0"/>
                  <c:y val="1.2480493087575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6298368943159928E-3"/>
                  <c:y val="2.08008218126262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259673788631986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3830614905265862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6298368943159928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6298368943159928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8766122981053997E-3"/>
                  <c:y val="2.0800821812626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5.6298368943159928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3.753224596210661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9.383061490526653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1.8766122981053309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Sheet1!$E$24:$E$35</c:f>
              <c:numCache>
                <c:formatCode>#,##0</c:formatCode>
                <c:ptCount val="12"/>
                <c:pt idx="0">
                  <c:v>0</c:v>
                </c:pt>
                <c:pt idx="1">
                  <c:v>1186</c:v>
                </c:pt>
                <c:pt idx="2">
                  <c:v>4222</c:v>
                </c:pt>
                <c:pt idx="3">
                  <c:v>6223</c:v>
                </c:pt>
                <c:pt idx="4">
                  <c:v>8942</c:v>
                </c:pt>
                <c:pt idx="5">
                  <c:v>5685</c:v>
                </c:pt>
                <c:pt idx="6">
                  <c:v>3525</c:v>
                </c:pt>
                <c:pt idx="7">
                  <c:v>3789</c:v>
                </c:pt>
                <c:pt idx="8">
                  <c:v>1643</c:v>
                </c:pt>
                <c:pt idx="9">
                  <c:v>845</c:v>
                </c:pt>
                <c:pt idx="10">
                  <c:v>2833</c:v>
                </c:pt>
                <c:pt idx="11">
                  <c:v>3670</c:v>
                </c:pt>
              </c:numCache>
            </c:numRef>
          </c:val>
        </c:ser>
        <c:ser>
          <c:idx val="4"/>
          <c:order val="2"/>
          <c:tx>
            <c:strRef>
              <c:f>Sheet1!$F$22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1.664065745010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1.66406574501008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Sheet1!$G$24:$G$35</c:f>
              <c:numCache>
                <c:formatCode>#,##0</c:formatCode>
                <c:ptCount val="12"/>
                <c:pt idx="0">
                  <c:v>2846</c:v>
                </c:pt>
                <c:pt idx="1">
                  <c:v>3923</c:v>
                </c:pt>
                <c:pt idx="2">
                  <c:v>2065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55589160"/>
        <c:axId val="355583672"/>
      </c:barChart>
      <c:catAx>
        <c:axId val="355589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5583672"/>
        <c:crosses val="autoZero"/>
        <c:auto val="1"/>
        <c:lblAlgn val="ctr"/>
        <c:lblOffset val="100"/>
        <c:noMultiLvlLbl val="0"/>
      </c:catAx>
      <c:valAx>
        <c:axId val="355583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5589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121546553136054"/>
          <c:y val="0.16432649231974697"/>
          <c:w val="7.0784929296045782E-2"/>
          <c:h val="0.25741066128924478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観覧者数及び観覧料収入の推移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3248182419724E-2"/>
          <c:y val="0.14388836868194113"/>
          <c:w val="0.81182573098481958"/>
          <c:h val="0.74354001191746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Sheet1!$B$42</c:f>
              <c:strCache>
                <c:ptCount val="1"/>
                <c:pt idx="0">
                  <c:v>有料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H23</c:v>
                </c:pt>
                <c:pt idx="1">
                  <c:v>H24</c:v>
                </c:pt>
                <c:pt idx="2">
                  <c:v>H25</c:v>
                </c:pt>
                <c:pt idx="3">
                  <c:v>H26</c:v>
                </c:pt>
                <c:pt idx="4">
                  <c:v>H27</c:v>
                </c:pt>
                <c:pt idx="5">
                  <c:v>H28</c:v>
                </c:pt>
                <c:pt idx="6">
                  <c:v>H29</c:v>
                </c:pt>
                <c:pt idx="7">
                  <c:v>H30</c:v>
                </c:pt>
                <c:pt idx="8">
                  <c:v>R1</c:v>
                </c:pt>
                <c:pt idx="9">
                  <c:v>R2</c:v>
                </c:pt>
              </c:strCache>
            </c:strRef>
          </c:cat>
          <c:val>
            <c:numRef>
              <c:f>Sheet1!$B$43:$B$52</c:f>
              <c:numCache>
                <c:formatCode>#,##0_);[Red]\(#,##0\)</c:formatCode>
                <c:ptCount val="10"/>
                <c:pt idx="0">
                  <c:v>74830</c:v>
                </c:pt>
                <c:pt idx="1">
                  <c:v>118505</c:v>
                </c:pt>
                <c:pt idx="2">
                  <c:v>109197</c:v>
                </c:pt>
                <c:pt idx="3">
                  <c:v>99338</c:v>
                </c:pt>
                <c:pt idx="4">
                  <c:v>108791</c:v>
                </c:pt>
                <c:pt idx="5">
                  <c:v>104883</c:v>
                </c:pt>
                <c:pt idx="6">
                  <c:v>106476</c:v>
                </c:pt>
                <c:pt idx="7">
                  <c:v>102386</c:v>
                </c:pt>
                <c:pt idx="8">
                  <c:v>102010</c:v>
                </c:pt>
                <c:pt idx="9">
                  <c:v>78125</c:v>
                </c:pt>
              </c:numCache>
            </c:numRef>
          </c:val>
        </c:ser>
        <c:ser>
          <c:idx val="1"/>
          <c:order val="1"/>
          <c:tx>
            <c:strRef>
              <c:f>Sheet1!$C$42</c:f>
              <c:strCache>
                <c:ptCount val="1"/>
                <c:pt idx="0">
                  <c:v>無料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8.3160355428668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7.622944520055712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1.2474053314300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H23</c:v>
                </c:pt>
                <c:pt idx="1">
                  <c:v>H24</c:v>
                </c:pt>
                <c:pt idx="2">
                  <c:v>H25</c:v>
                </c:pt>
                <c:pt idx="3">
                  <c:v>H26</c:v>
                </c:pt>
                <c:pt idx="4">
                  <c:v>H27</c:v>
                </c:pt>
                <c:pt idx="5">
                  <c:v>H28</c:v>
                </c:pt>
                <c:pt idx="6">
                  <c:v>H29</c:v>
                </c:pt>
                <c:pt idx="7">
                  <c:v>H30</c:v>
                </c:pt>
                <c:pt idx="8">
                  <c:v>R1</c:v>
                </c:pt>
                <c:pt idx="9">
                  <c:v>R2</c:v>
                </c:pt>
              </c:strCache>
            </c:strRef>
          </c:cat>
          <c:val>
            <c:numRef>
              <c:f>Sheet1!$C$43:$C$52</c:f>
              <c:numCache>
                <c:formatCode>#,##0_);[Red]\(#,##0\)</c:formatCode>
                <c:ptCount val="10"/>
                <c:pt idx="0">
                  <c:v>97356</c:v>
                </c:pt>
                <c:pt idx="1">
                  <c:v>8529</c:v>
                </c:pt>
                <c:pt idx="2">
                  <c:v>5730</c:v>
                </c:pt>
                <c:pt idx="3">
                  <c:v>7997</c:v>
                </c:pt>
                <c:pt idx="4">
                  <c:v>6762</c:v>
                </c:pt>
                <c:pt idx="5">
                  <c:v>6289</c:v>
                </c:pt>
                <c:pt idx="6">
                  <c:v>6632</c:v>
                </c:pt>
                <c:pt idx="7">
                  <c:v>9386</c:v>
                </c:pt>
                <c:pt idx="8">
                  <c:v>8577</c:v>
                </c:pt>
                <c:pt idx="9">
                  <c:v>4138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38615312"/>
        <c:axId val="438618056"/>
      </c:barChart>
      <c:lineChart>
        <c:grouping val="standard"/>
        <c:varyColors val="0"/>
        <c:ser>
          <c:idx val="2"/>
          <c:order val="2"/>
          <c:tx>
            <c:strRef>
              <c:f>Sheet1!$E$42</c:f>
              <c:strCache>
                <c:ptCount val="1"/>
                <c:pt idx="0">
                  <c:v>観覧料収入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1935478836841966E-2"/>
                  <c:y val="3.3264142171467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3677414991929691E-2"/>
                  <c:y val="-3.7422159942900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9225803263333241E-2"/>
                  <c:y val="-3.3264142171467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1935478836841952E-2"/>
                  <c:y val="2.49481066286006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9870962875613887E-2"/>
                  <c:y val="-3.3264142171467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7806446914385821E-2"/>
                  <c:y val="4.5738195485767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935478836842028E-2"/>
                  <c:y val="-3.7422159942900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6.1935478836841952E-2"/>
                  <c:y val="3.742215994290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1612899030701626E-2"/>
                  <c:y val="-3.7422159942900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1935478836841952E-2"/>
                  <c:y val="3.3264142171467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H23</c:v>
                </c:pt>
                <c:pt idx="1">
                  <c:v>H24</c:v>
                </c:pt>
                <c:pt idx="2">
                  <c:v>H25</c:v>
                </c:pt>
                <c:pt idx="3">
                  <c:v>H26</c:v>
                </c:pt>
                <c:pt idx="4">
                  <c:v>H27</c:v>
                </c:pt>
                <c:pt idx="5">
                  <c:v>H28</c:v>
                </c:pt>
                <c:pt idx="6">
                  <c:v>H29</c:v>
                </c:pt>
                <c:pt idx="7">
                  <c:v>H30</c:v>
                </c:pt>
                <c:pt idx="8">
                  <c:v>R1</c:v>
                </c:pt>
                <c:pt idx="9">
                  <c:v>R2</c:v>
                </c:pt>
              </c:strCache>
            </c:strRef>
          </c:cat>
          <c:val>
            <c:numRef>
              <c:f>Sheet1!$E$43:$E$52</c:f>
              <c:numCache>
                <c:formatCode>#,##0_);[Red]\(#,##0\)</c:formatCode>
                <c:ptCount val="10"/>
                <c:pt idx="0">
                  <c:v>40509950</c:v>
                </c:pt>
                <c:pt idx="1">
                  <c:v>63239700</c:v>
                </c:pt>
                <c:pt idx="2">
                  <c:v>57902225</c:v>
                </c:pt>
                <c:pt idx="3">
                  <c:v>51866625</c:v>
                </c:pt>
                <c:pt idx="4">
                  <c:v>57732150</c:v>
                </c:pt>
                <c:pt idx="5">
                  <c:v>55213425</c:v>
                </c:pt>
                <c:pt idx="6">
                  <c:v>55866000</c:v>
                </c:pt>
                <c:pt idx="7">
                  <c:v>53881250</c:v>
                </c:pt>
                <c:pt idx="8" formatCode="#,##0">
                  <c:v>53736925</c:v>
                </c:pt>
                <c:pt idx="9" formatCode="#,##0">
                  <c:v>42563875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613744"/>
        <c:axId val="438614528"/>
      </c:lineChart>
      <c:catAx>
        <c:axId val="43861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8618056"/>
        <c:crosses val="autoZero"/>
        <c:auto val="1"/>
        <c:lblAlgn val="ctr"/>
        <c:lblOffset val="100"/>
        <c:noMultiLvlLbl val="0"/>
      </c:catAx>
      <c:valAx>
        <c:axId val="43861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8615312"/>
        <c:crosses val="autoZero"/>
        <c:crossBetween val="between"/>
      </c:valAx>
      <c:valAx>
        <c:axId val="43861452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8613744"/>
        <c:crosses val="max"/>
        <c:crossBetween val="between"/>
      </c:valAx>
      <c:catAx>
        <c:axId val="438613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86145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559459500194603"/>
          <c:y val="1.9227067058677164E-2"/>
          <c:w val="0.13061221594813102"/>
          <c:h val="0.21985568076900411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14286</xdr:colOff>
      <xdr:row>2</xdr:row>
      <xdr:rowOff>33337</xdr:rowOff>
    </xdr:from>
    <xdr:to>
      <xdr:col>17</xdr:col>
      <xdr:colOff>609600</xdr:colOff>
      <xdr:row>20</xdr:row>
      <xdr:rowOff>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14286</xdr:colOff>
      <xdr:row>23</xdr:row>
      <xdr:rowOff>42862</xdr:rowOff>
    </xdr:from>
    <xdr:to>
      <xdr:col>17</xdr:col>
      <xdr:colOff>609600</xdr:colOff>
      <xdr:row>41</xdr:row>
      <xdr:rowOff>9526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14286</xdr:colOff>
      <xdr:row>44</xdr:row>
      <xdr:rowOff>23812</xdr:rowOff>
    </xdr:from>
    <xdr:to>
      <xdr:col>17</xdr:col>
      <xdr:colOff>609600</xdr:colOff>
      <xdr:row>61</xdr:row>
      <xdr:rowOff>163502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333376</xdr:colOff>
      <xdr:row>3</xdr:row>
      <xdr:rowOff>114300</xdr:rowOff>
    </xdr:from>
    <xdr:to>
      <xdr:col>8</xdr:col>
      <xdr:colOff>600076</xdr:colOff>
      <xdr:row>4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6562726" y="628650"/>
          <a:ext cx="2667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8</xdr:col>
      <xdr:colOff>352425</xdr:colOff>
      <xdr:row>45</xdr:row>
      <xdr:rowOff>85725</xdr:rowOff>
    </xdr:from>
    <xdr:to>
      <xdr:col>8</xdr:col>
      <xdr:colOff>581025</xdr:colOff>
      <xdr:row>46</xdr:row>
      <xdr:rowOff>133350</xdr:rowOff>
    </xdr:to>
    <xdr:sp macro="" textlink="">
      <xdr:nvSpPr>
        <xdr:cNvPr id="9" name="テキスト ボックス 8"/>
        <xdr:cNvSpPr txBox="1"/>
      </xdr:nvSpPr>
      <xdr:spPr>
        <a:xfrm>
          <a:off x="6067425" y="7800975"/>
          <a:ext cx="2286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17</xdr:col>
      <xdr:colOff>371475</xdr:colOff>
      <xdr:row>45</xdr:row>
      <xdr:rowOff>57150</xdr:rowOff>
    </xdr:from>
    <xdr:to>
      <xdr:col>18</xdr:col>
      <xdr:colOff>19050</xdr:colOff>
      <xdr:row>46</xdr:row>
      <xdr:rowOff>104775</xdr:rowOff>
    </xdr:to>
    <xdr:sp macro="" textlink="">
      <xdr:nvSpPr>
        <xdr:cNvPr id="10" name="テキスト ボックス 9"/>
        <xdr:cNvSpPr txBox="1"/>
      </xdr:nvSpPr>
      <xdr:spPr>
        <a:xfrm>
          <a:off x="11744325" y="7772400"/>
          <a:ext cx="2190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円</a:t>
          </a:r>
        </a:p>
      </xdr:txBody>
    </xdr:sp>
    <xdr:clientData/>
  </xdr:twoCellAnchor>
  <xdr:twoCellAnchor>
    <xdr:from>
      <xdr:col>8</xdr:col>
      <xdr:colOff>295274</xdr:colOff>
      <xdr:row>24</xdr:row>
      <xdr:rowOff>114301</xdr:rowOff>
    </xdr:from>
    <xdr:to>
      <xdr:col>9</xdr:col>
      <xdr:colOff>133350</xdr:colOff>
      <xdr:row>25</xdr:row>
      <xdr:rowOff>152400</xdr:rowOff>
    </xdr:to>
    <xdr:sp macro="" textlink="">
      <xdr:nvSpPr>
        <xdr:cNvPr id="11" name="テキスト ボックス 10"/>
        <xdr:cNvSpPr txBox="1"/>
      </xdr:nvSpPr>
      <xdr:spPr>
        <a:xfrm>
          <a:off x="6010274" y="4229101"/>
          <a:ext cx="466726" cy="2095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topLeftCell="G22" zoomScale="60" zoomScaleNormal="100" workbookViewId="0">
      <selection activeCell="G31" sqref="G31"/>
    </sheetView>
  </sheetViews>
  <sheetFormatPr defaultRowHeight="13.5" x14ac:dyDescent="0.15"/>
  <cols>
    <col min="2" max="7" width="10.625" customWidth="1"/>
    <col min="18" max="18" width="8.625" customWidth="1"/>
  </cols>
  <sheetData>
    <row r="1" spans="1:18" ht="21" customHeight="1" x14ac:dyDescent="0.15">
      <c r="A1" s="2" t="s">
        <v>20</v>
      </c>
      <c r="I1" s="9" t="s">
        <v>35</v>
      </c>
      <c r="J1" s="9"/>
      <c r="K1" s="9"/>
      <c r="L1" s="9"/>
      <c r="M1" s="9"/>
      <c r="N1" s="9"/>
      <c r="O1" s="9"/>
      <c r="P1" s="9"/>
      <c r="Q1" s="9"/>
      <c r="R1" s="9"/>
    </row>
    <row r="2" spans="1:18" ht="6" customHeight="1" x14ac:dyDescent="0.15">
      <c r="B2" t="s">
        <v>2</v>
      </c>
      <c r="D2" t="s">
        <v>1</v>
      </c>
      <c r="F2" t="s">
        <v>18</v>
      </c>
    </row>
    <row r="3" spans="1:18" x14ac:dyDescent="0.15">
      <c r="B3" t="s">
        <v>15</v>
      </c>
      <c r="C3" t="s">
        <v>16</v>
      </c>
      <c r="D3" t="s">
        <v>15</v>
      </c>
      <c r="E3" t="s">
        <v>16</v>
      </c>
      <c r="F3" t="s">
        <v>15</v>
      </c>
      <c r="G3" t="s">
        <v>16</v>
      </c>
    </row>
    <row r="4" spans="1:18" x14ac:dyDescent="0.15">
      <c r="A4" t="s">
        <v>3</v>
      </c>
      <c r="B4" s="1">
        <v>8592</v>
      </c>
      <c r="C4" s="1">
        <f>IF(B5="","",B4)</f>
        <v>8592</v>
      </c>
      <c r="D4" s="1">
        <v>0</v>
      </c>
      <c r="E4" s="1">
        <f>IF(D5="","",D4)</f>
        <v>0</v>
      </c>
      <c r="F4" s="1">
        <v>5382</v>
      </c>
      <c r="G4" s="1">
        <f>IF(F5="","",F4)</f>
        <v>5382</v>
      </c>
    </row>
    <row r="5" spans="1:18" x14ac:dyDescent="0.15">
      <c r="A5" t="s">
        <v>4</v>
      </c>
      <c r="B5" s="1">
        <v>13011</v>
      </c>
      <c r="C5" s="1">
        <f>IF(B5="","",B5+C4)</f>
        <v>21603</v>
      </c>
      <c r="D5" s="1">
        <v>2189</v>
      </c>
      <c r="E5" s="1">
        <f>IF(D5="","",D5+E4)</f>
        <v>2189</v>
      </c>
      <c r="F5" s="1">
        <v>7481</v>
      </c>
      <c r="G5" s="1">
        <f>IF(F5="","",F5+G4)</f>
        <v>12863</v>
      </c>
    </row>
    <row r="6" spans="1:18" x14ac:dyDescent="0.15">
      <c r="A6" t="s">
        <v>5</v>
      </c>
      <c r="B6" s="1">
        <v>7672</v>
      </c>
      <c r="C6" s="1">
        <f t="shared" ref="C6:E15" si="0">IF(B6="","",B6+C5)</f>
        <v>29275</v>
      </c>
      <c r="D6" s="1">
        <v>7741</v>
      </c>
      <c r="E6" s="1">
        <f t="shared" si="0"/>
        <v>9930</v>
      </c>
      <c r="F6" s="1">
        <v>4193</v>
      </c>
      <c r="G6" s="1">
        <f>IF(F6="","",F6+G5)</f>
        <v>17056</v>
      </c>
    </row>
    <row r="7" spans="1:18" x14ac:dyDescent="0.15">
      <c r="A7" t="s">
        <v>6</v>
      </c>
      <c r="B7" s="1">
        <v>13876</v>
      </c>
      <c r="C7" s="1">
        <f t="shared" si="0"/>
        <v>43151</v>
      </c>
      <c r="D7" s="1">
        <v>11868</v>
      </c>
      <c r="E7" s="1">
        <f t="shared" si="0"/>
        <v>21798</v>
      </c>
      <c r="F7" s="1"/>
      <c r="G7" s="1"/>
    </row>
    <row r="8" spans="1:18" x14ac:dyDescent="0.15">
      <c r="A8" t="s">
        <v>7</v>
      </c>
      <c r="B8" s="1">
        <v>24943</v>
      </c>
      <c r="C8" s="1">
        <f t="shared" si="0"/>
        <v>68094</v>
      </c>
      <c r="D8" s="1">
        <v>16939</v>
      </c>
      <c r="E8" s="1">
        <f t="shared" si="0"/>
        <v>38737</v>
      </c>
      <c r="F8" s="1"/>
      <c r="G8" s="1"/>
    </row>
    <row r="9" spans="1:18" x14ac:dyDescent="0.15">
      <c r="A9" t="s">
        <v>8</v>
      </c>
      <c r="B9" s="1">
        <v>9928</v>
      </c>
      <c r="C9" s="1">
        <f t="shared" si="0"/>
        <v>78022</v>
      </c>
      <c r="D9" s="1">
        <v>11309</v>
      </c>
      <c r="E9" s="1">
        <f t="shared" si="0"/>
        <v>50046</v>
      </c>
      <c r="F9" s="1"/>
      <c r="G9" s="1"/>
    </row>
    <row r="10" spans="1:18" x14ac:dyDescent="0.15">
      <c r="A10" t="s">
        <v>9</v>
      </c>
      <c r="B10" s="1">
        <v>7253</v>
      </c>
      <c r="C10" s="1">
        <f t="shared" si="0"/>
        <v>85275</v>
      </c>
      <c r="D10" s="1">
        <v>6994</v>
      </c>
      <c r="E10" s="1">
        <f t="shared" si="0"/>
        <v>57040</v>
      </c>
      <c r="F10" s="1"/>
      <c r="G10" s="1"/>
    </row>
    <row r="11" spans="1:18" x14ac:dyDescent="0.15">
      <c r="A11" t="s">
        <v>10</v>
      </c>
      <c r="B11" s="1">
        <v>6337</v>
      </c>
      <c r="C11" s="1">
        <f t="shared" si="0"/>
        <v>91612</v>
      </c>
      <c r="D11" s="1">
        <v>7150</v>
      </c>
      <c r="E11" s="1">
        <f t="shared" si="0"/>
        <v>64190</v>
      </c>
      <c r="F11" s="1"/>
      <c r="G11" s="1"/>
    </row>
    <row r="12" spans="1:18" x14ac:dyDescent="0.15">
      <c r="A12" t="s">
        <v>11</v>
      </c>
      <c r="B12" s="1">
        <v>5256</v>
      </c>
      <c r="C12" s="1">
        <f t="shared" si="0"/>
        <v>96868</v>
      </c>
      <c r="D12" s="1">
        <v>3172</v>
      </c>
      <c r="E12" s="1">
        <f t="shared" si="0"/>
        <v>67362</v>
      </c>
      <c r="F12" s="1"/>
      <c r="G12" s="1"/>
    </row>
    <row r="13" spans="1:18" x14ac:dyDescent="0.15">
      <c r="A13" t="s">
        <v>12</v>
      </c>
      <c r="B13" s="1">
        <v>7264</v>
      </c>
      <c r="C13" s="1">
        <f t="shared" si="0"/>
        <v>104132</v>
      </c>
      <c r="D13" s="1">
        <v>1673</v>
      </c>
      <c r="E13" s="1">
        <f t="shared" si="0"/>
        <v>69035</v>
      </c>
      <c r="F13" s="1"/>
      <c r="G13" s="1"/>
    </row>
    <row r="14" spans="1:18" x14ac:dyDescent="0.15">
      <c r="A14" t="s">
        <v>13</v>
      </c>
      <c r="B14" s="1">
        <v>6455</v>
      </c>
      <c r="C14" s="1">
        <f t="shared" si="0"/>
        <v>110587</v>
      </c>
      <c r="D14" s="1">
        <v>6227</v>
      </c>
      <c r="E14" s="1">
        <f t="shared" si="0"/>
        <v>75262</v>
      </c>
      <c r="F14" s="1"/>
      <c r="G14" s="1"/>
    </row>
    <row r="15" spans="1:18" x14ac:dyDescent="0.15">
      <c r="A15" t="s">
        <v>14</v>
      </c>
      <c r="B15" s="1">
        <v>0</v>
      </c>
      <c r="C15" s="1">
        <f t="shared" si="0"/>
        <v>110587</v>
      </c>
      <c r="D15" s="1">
        <v>7001</v>
      </c>
      <c r="E15" s="1">
        <f t="shared" si="0"/>
        <v>82263</v>
      </c>
      <c r="F15" s="1"/>
      <c r="G15" s="1"/>
    </row>
    <row r="16" spans="1:18" x14ac:dyDescent="0.15">
      <c r="A16" t="s">
        <v>19</v>
      </c>
      <c r="B16" s="1">
        <f>SUM(B4:B15)</f>
        <v>110587</v>
      </c>
      <c r="C16" s="1"/>
      <c r="D16" s="1">
        <f>SUM(D4:D15)</f>
        <v>82263</v>
      </c>
      <c r="E16" s="1"/>
      <c r="F16" s="1">
        <f>SUM(F4:F15)</f>
        <v>17056</v>
      </c>
      <c r="G16" s="1"/>
    </row>
    <row r="17" spans="1:7" x14ac:dyDescent="0.15">
      <c r="B17" s="1"/>
      <c r="C17" s="1" t="str">
        <f>IF(B16=C15,"OK!","要確認")</f>
        <v>OK!</v>
      </c>
      <c r="D17" s="1"/>
      <c r="E17" s="1" t="str">
        <f>IF(D16=E15,"OK!","要確認")</f>
        <v>OK!</v>
      </c>
      <c r="F17" s="1"/>
      <c r="G17" s="1" t="str">
        <f>IF(F16=G15,"OK!","要確認")</f>
        <v>要確認</v>
      </c>
    </row>
    <row r="18" spans="1:7" x14ac:dyDescent="0.15">
      <c r="B18" s="1"/>
      <c r="C18" s="1"/>
      <c r="D18" s="1"/>
      <c r="E18" s="1"/>
      <c r="F18" s="1"/>
      <c r="G18" s="1"/>
    </row>
    <row r="21" spans="1:7" x14ac:dyDescent="0.15">
      <c r="A21" s="2" t="s">
        <v>29</v>
      </c>
    </row>
    <row r="22" spans="1:7" x14ac:dyDescent="0.15">
      <c r="B22" t="s">
        <v>2</v>
      </c>
      <c r="D22" t="s">
        <v>1</v>
      </c>
      <c r="F22" t="s">
        <v>18</v>
      </c>
    </row>
    <row r="23" spans="1:7" x14ac:dyDescent="0.15">
      <c r="B23" t="s">
        <v>15</v>
      </c>
      <c r="C23" t="s">
        <v>34</v>
      </c>
      <c r="D23" t="s">
        <v>15</v>
      </c>
      <c r="E23" t="s">
        <v>34</v>
      </c>
      <c r="F23" t="s">
        <v>15</v>
      </c>
      <c r="G23" t="s">
        <v>34</v>
      </c>
    </row>
    <row r="24" spans="1:7" x14ac:dyDescent="0.15">
      <c r="A24" t="s">
        <v>3</v>
      </c>
      <c r="B24" s="1">
        <v>4329825</v>
      </c>
      <c r="C24" s="1">
        <f>ROUND(B24/1000,0)</f>
        <v>4330</v>
      </c>
      <c r="D24" s="1">
        <v>0</v>
      </c>
      <c r="E24" s="1">
        <f t="shared" ref="E24:G35" si="1">ROUND(D24/1000,0)</f>
        <v>0</v>
      </c>
      <c r="F24" s="1">
        <v>2845850</v>
      </c>
      <c r="G24" s="1">
        <f t="shared" si="1"/>
        <v>2846</v>
      </c>
    </row>
    <row r="25" spans="1:7" x14ac:dyDescent="0.15">
      <c r="A25" t="s">
        <v>4</v>
      </c>
      <c r="B25" s="1">
        <v>6690250</v>
      </c>
      <c r="C25" s="1">
        <f t="shared" ref="C25:C35" si="2">ROUND(B25/1000,0)</f>
        <v>6690</v>
      </c>
      <c r="D25" s="1">
        <v>1185725</v>
      </c>
      <c r="E25" s="1">
        <f t="shared" si="1"/>
        <v>1186</v>
      </c>
      <c r="F25" s="1">
        <v>3923375</v>
      </c>
      <c r="G25" s="1">
        <f t="shared" si="1"/>
        <v>3923</v>
      </c>
    </row>
    <row r="26" spans="1:7" x14ac:dyDescent="0.15">
      <c r="A26" t="s">
        <v>5</v>
      </c>
      <c r="B26" s="1">
        <v>3452525</v>
      </c>
      <c r="C26" s="1">
        <f t="shared" si="2"/>
        <v>3453</v>
      </c>
      <c r="D26" s="1">
        <v>4222350</v>
      </c>
      <c r="E26" s="1">
        <f t="shared" si="1"/>
        <v>4222</v>
      </c>
      <c r="F26" s="1">
        <v>2064975</v>
      </c>
      <c r="G26" s="1">
        <f t="shared" si="1"/>
        <v>2065</v>
      </c>
    </row>
    <row r="27" spans="1:7" x14ac:dyDescent="0.15">
      <c r="A27" t="s">
        <v>6</v>
      </c>
      <c r="B27" s="1">
        <v>6272225</v>
      </c>
      <c r="C27" s="1">
        <f t="shared" si="2"/>
        <v>6272</v>
      </c>
      <c r="D27" s="1">
        <v>6222675</v>
      </c>
      <c r="E27" s="1">
        <f t="shared" si="1"/>
        <v>6223</v>
      </c>
      <c r="F27" s="1"/>
      <c r="G27" s="1"/>
    </row>
    <row r="28" spans="1:7" x14ac:dyDescent="0.15">
      <c r="A28" t="s">
        <v>7</v>
      </c>
      <c r="B28" s="1">
        <v>12498725</v>
      </c>
      <c r="C28" s="1">
        <f t="shared" si="2"/>
        <v>12499</v>
      </c>
      <c r="D28" s="1">
        <v>8942325</v>
      </c>
      <c r="E28" s="1">
        <f t="shared" si="1"/>
        <v>8942</v>
      </c>
      <c r="F28" s="1"/>
      <c r="G28" s="1"/>
    </row>
    <row r="29" spans="1:7" x14ac:dyDescent="0.15">
      <c r="A29" t="s">
        <v>8</v>
      </c>
      <c r="B29" s="1">
        <v>4971150</v>
      </c>
      <c r="C29" s="1">
        <f t="shared" si="2"/>
        <v>4971</v>
      </c>
      <c r="D29" s="1">
        <v>5684925</v>
      </c>
      <c r="E29" s="1">
        <f t="shared" si="1"/>
        <v>5685</v>
      </c>
      <c r="F29" s="1"/>
      <c r="G29" s="1"/>
    </row>
    <row r="30" spans="1:7" x14ac:dyDescent="0.15">
      <c r="A30" t="s">
        <v>9</v>
      </c>
      <c r="B30" s="1">
        <v>3355000</v>
      </c>
      <c r="C30" s="1">
        <f t="shared" si="2"/>
        <v>3355</v>
      </c>
      <c r="D30" s="1">
        <v>3525400</v>
      </c>
      <c r="E30" s="1">
        <f t="shared" si="1"/>
        <v>3525</v>
      </c>
      <c r="F30" s="1"/>
      <c r="G30" s="1"/>
    </row>
    <row r="31" spans="1:7" x14ac:dyDescent="0.15">
      <c r="A31" t="s">
        <v>10</v>
      </c>
      <c r="B31" s="1">
        <v>3322775</v>
      </c>
      <c r="C31" s="1">
        <f t="shared" si="2"/>
        <v>3323</v>
      </c>
      <c r="D31" s="1">
        <v>3789375</v>
      </c>
      <c r="E31" s="1">
        <f t="shared" si="1"/>
        <v>3789</v>
      </c>
      <c r="F31" s="1"/>
      <c r="G31" s="1"/>
    </row>
    <row r="32" spans="1:7" x14ac:dyDescent="0.15">
      <c r="A32" t="s">
        <v>11</v>
      </c>
      <c r="B32" s="1">
        <v>2726775</v>
      </c>
      <c r="C32" s="1">
        <f t="shared" si="2"/>
        <v>2727</v>
      </c>
      <c r="D32" s="1">
        <v>1643400</v>
      </c>
      <c r="E32" s="1">
        <f t="shared" si="1"/>
        <v>1643</v>
      </c>
      <c r="F32" s="1"/>
      <c r="G32" s="1"/>
    </row>
    <row r="33" spans="1:7" x14ac:dyDescent="0.15">
      <c r="A33" t="s">
        <v>12</v>
      </c>
      <c r="B33" s="1">
        <v>3421050</v>
      </c>
      <c r="C33" s="1">
        <f t="shared" si="2"/>
        <v>3421</v>
      </c>
      <c r="D33" s="1">
        <v>845325</v>
      </c>
      <c r="E33" s="1">
        <f t="shared" si="1"/>
        <v>845</v>
      </c>
      <c r="F33" s="1"/>
      <c r="G33" s="1"/>
    </row>
    <row r="34" spans="1:7" x14ac:dyDescent="0.15">
      <c r="A34" t="s">
        <v>13</v>
      </c>
      <c r="B34" s="1">
        <v>2696625</v>
      </c>
      <c r="C34" s="1">
        <f t="shared" si="2"/>
        <v>2697</v>
      </c>
      <c r="D34" s="1">
        <v>2832750</v>
      </c>
      <c r="E34" s="1">
        <f t="shared" si="1"/>
        <v>2833</v>
      </c>
      <c r="F34" s="1"/>
      <c r="G34" s="1"/>
    </row>
    <row r="35" spans="1:7" x14ac:dyDescent="0.15">
      <c r="A35" t="s">
        <v>14</v>
      </c>
      <c r="B35" s="1">
        <v>0</v>
      </c>
      <c r="C35" s="1">
        <f t="shared" si="2"/>
        <v>0</v>
      </c>
      <c r="D35" s="1">
        <v>3669625</v>
      </c>
      <c r="E35" s="1">
        <f t="shared" si="1"/>
        <v>3670</v>
      </c>
      <c r="F35" s="1"/>
      <c r="G35" s="1"/>
    </row>
    <row r="36" spans="1:7" x14ac:dyDescent="0.15">
      <c r="A36" t="s">
        <v>19</v>
      </c>
      <c r="B36" s="1">
        <f>SUM(B24:B35)</f>
        <v>53736925</v>
      </c>
      <c r="C36" s="1"/>
      <c r="D36" s="1">
        <f>SUM(D24:D35)</f>
        <v>42563875</v>
      </c>
      <c r="E36" s="1"/>
      <c r="F36" s="1">
        <f>SUM(F24:F35)</f>
        <v>8834200</v>
      </c>
      <c r="G36" s="1"/>
    </row>
    <row r="37" spans="1:7" x14ac:dyDescent="0.15">
      <c r="B37" s="1"/>
      <c r="C37" s="1" t="str">
        <f>IF(B36=C35,"OK!","要確認")</f>
        <v>要確認</v>
      </c>
      <c r="D37" s="1"/>
      <c r="E37" s="1" t="str">
        <f>IF(D36=E35,"OK!","要確認")</f>
        <v>要確認</v>
      </c>
      <c r="F37" s="1"/>
      <c r="G37" s="1" t="str">
        <f>IF(F36=G35,"OK!","要確認")</f>
        <v>要確認</v>
      </c>
    </row>
    <row r="41" spans="1:7" x14ac:dyDescent="0.15">
      <c r="A41" t="s">
        <v>33</v>
      </c>
    </row>
    <row r="42" spans="1:7" x14ac:dyDescent="0.15">
      <c r="B42" t="s">
        <v>30</v>
      </c>
      <c r="C42" t="s">
        <v>31</v>
      </c>
      <c r="D42" t="s">
        <v>32</v>
      </c>
      <c r="E42" t="s">
        <v>29</v>
      </c>
    </row>
    <row r="43" spans="1:7" x14ac:dyDescent="0.15">
      <c r="A43" t="s">
        <v>21</v>
      </c>
      <c r="B43" s="4">
        <v>74830</v>
      </c>
      <c r="C43" s="5">
        <v>97356</v>
      </c>
      <c r="D43" s="6">
        <f>SUM(B43:C43)</f>
        <v>172186</v>
      </c>
      <c r="E43" s="4">
        <v>40509950</v>
      </c>
    </row>
    <row r="44" spans="1:7" x14ac:dyDescent="0.15">
      <c r="A44" t="s">
        <v>22</v>
      </c>
      <c r="B44" s="4">
        <v>118505</v>
      </c>
      <c r="C44" s="5">
        <v>8529</v>
      </c>
      <c r="D44" s="6">
        <f t="shared" ref="D44:D52" si="3">SUM(B44:C44)</f>
        <v>127034</v>
      </c>
      <c r="E44" s="4">
        <v>63239700</v>
      </c>
    </row>
    <row r="45" spans="1:7" x14ac:dyDescent="0.15">
      <c r="A45" t="s">
        <v>23</v>
      </c>
      <c r="B45" s="4">
        <v>109197</v>
      </c>
      <c r="C45" s="5">
        <v>5730</v>
      </c>
      <c r="D45" s="6">
        <f t="shared" si="3"/>
        <v>114927</v>
      </c>
      <c r="E45" s="4">
        <v>57902225</v>
      </c>
    </row>
    <row r="46" spans="1:7" x14ac:dyDescent="0.15">
      <c r="A46" t="s">
        <v>24</v>
      </c>
      <c r="B46" s="4">
        <v>99338</v>
      </c>
      <c r="C46" s="5">
        <v>7997</v>
      </c>
      <c r="D46" s="6">
        <f t="shared" si="3"/>
        <v>107335</v>
      </c>
      <c r="E46" s="4">
        <v>51866625</v>
      </c>
    </row>
    <row r="47" spans="1:7" x14ac:dyDescent="0.15">
      <c r="A47" t="s">
        <v>25</v>
      </c>
      <c r="B47" s="4">
        <v>108791</v>
      </c>
      <c r="C47" s="5">
        <v>6762</v>
      </c>
      <c r="D47" s="6">
        <f t="shared" si="3"/>
        <v>115553</v>
      </c>
      <c r="E47" s="4">
        <v>57732150</v>
      </c>
    </row>
    <row r="48" spans="1:7" x14ac:dyDescent="0.15">
      <c r="A48" t="s">
        <v>26</v>
      </c>
      <c r="B48" s="4">
        <v>104883</v>
      </c>
      <c r="C48" s="5">
        <v>6289</v>
      </c>
      <c r="D48" s="6">
        <f t="shared" si="3"/>
        <v>111172</v>
      </c>
      <c r="E48" s="4">
        <v>55213425</v>
      </c>
    </row>
    <row r="49" spans="1:5" x14ac:dyDescent="0.15">
      <c r="A49" t="s">
        <v>27</v>
      </c>
      <c r="B49" s="4">
        <v>106476</v>
      </c>
      <c r="C49" s="5">
        <v>6632</v>
      </c>
      <c r="D49" s="6">
        <f t="shared" si="3"/>
        <v>113108</v>
      </c>
      <c r="E49" s="4">
        <v>55866000</v>
      </c>
    </row>
    <row r="50" spans="1:5" x14ac:dyDescent="0.15">
      <c r="A50" t="s">
        <v>28</v>
      </c>
      <c r="B50" s="4">
        <v>102386</v>
      </c>
      <c r="C50" s="5">
        <v>9386</v>
      </c>
      <c r="D50" s="6">
        <f t="shared" si="3"/>
        <v>111772</v>
      </c>
      <c r="E50" s="4">
        <v>53881250</v>
      </c>
    </row>
    <row r="51" spans="1:5" x14ac:dyDescent="0.15">
      <c r="A51" t="s">
        <v>2</v>
      </c>
      <c r="B51" s="4">
        <v>102010</v>
      </c>
      <c r="C51" s="5">
        <v>8577</v>
      </c>
      <c r="D51" s="6">
        <f t="shared" si="3"/>
        <v>110587</v>
      </c>
      <c r="E51" s="8">
        <v>53736925</v>
      </c>
    </row>
    <row r="52" spans="1:5" x14ac:dyDescent="0.15">
      <c r="A52" t="s">
        <v>0</v>
      </c>
      <c r="B52" s="4">
        <v>78125</v>
      </c>
      <c r="C52" s="5">
        <v>4138</v>
      </c>
      <c r="D52" s="6">
        <f t="shared" si="3"/>
        <v>82263</v>
      </c>
      <c r="E52" s="8">
        <v>42563875</v>
      </c>
    </row>
    <row r="53" spans="1:5" x14ac:dyDescent="0.15">
      <c r="A53" t="s">
        <v>17</v>
      </c>
      <c r="B53" s="7"/>
      <c r="C53" s="7"/>
      <c r="D53" s="7"/>
      <c r="E53" s="7"/>
    </row>
    <row r="54" spans="1:5" x14ac:dyDescent="0.15">
      <c r="B54" s="7"/>
      <c r="C54" s="7"/>
      <c r="D54" s="7"/>
      <c r="E54" s="7"/>
    </row>
    <row r="55" spans="1:5" x14ac:dyDescent="0.15">
      <c r="B55" s="7"/>
      <c r="C55" s="7"/>
      <c r="D55" s="7"/>
      <c r="E55" s="7"/>
    </row>
    <row r="56" spans="1:5" x14ac:dyDescent="0.15">
      <c r="B56" s="3"/>
      <c r="C56" s="3"/>
      <c r="D56" s="3"/>
      <c r="E56" s="3"/>
    </row>
    <row r="57" spans="1:5" x14ac:dyDescent="0.15">
      <c r="B57" s="3"/>
      <c r="C57" s="3"/>
      <c r="D57" s="3"/>
      <c r="E57" s="3"/>
    </row>
    <row r="58" spans="1:5" x14ac:dyDescent="0.15">
      <c r="B58" s="3"/>
      <c r="C58" s="3"/>
      <c r="D58" s="3"/>
      <c r="E58" s="3"/>
    </row>
    <row r="63" spans="1:5" ht="3" customHeight="1" x14ac:dyDescent="0.15"/>
  </sheetData>
  <mergeCells count="1">
    <mergeCell ref="I1:R1"/>
  </mergeCells>
  <phoneticPr fontId="2"/>
  <pageMargins left="0.95" right="0.38" top="0.55118110236220474" bottom="0.55118110236220474" header="0.31496062992125984" footer="0.27559055118110237"/>
  <pageSetup paperSize="256" orientation="portrait" verticalDpi="0" r:id="rId1"/>
  <headerFooter>
    <oddFooter>&amp;C&amp;"Century,標準"7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長岡市役所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2021-07-09T04:04:11Z</cp:lastPrinted>
  <dcterms:created xsi:type="dcterms:W3CDTF">2021-06-28T01:49:54Z</dcterms:created>
  <dcterms:modified xsi:type="dcterms:W3CDTF">2021-07-09T04:23:30Z</dcterms:modified>
</cp:coreProperties>
</file>