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mc:AlternateContent xmlns:mc="http://schemas.openxmlformats.org/markup-compatibility/2006">
    <mc:Choice Requires="x15">
      <x15ac:absPath xmlns:x15ac="http://schemas.microsoft.com/office/spreadsheetml/2010/11/ac" url="H:\入札参加申請\令和8.9年度\04 提出要領等起案\04 ホームページ修正依頼（R7.9.26）\10 誓約書の修正\"/>
    </mc:Choice>
  </mc:AlternateContent>
  <xr:revisionPtr revIDLastSave="0" documentId="13_ncr:1_{FE603DA1-4304-4799-A15A-B36F9A11DFC8}"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委任状" sheetId="17" r:id="rId4"/>
    <sheet name="入札参加希望業種調書" sheetId="1" r:id="rId5"/>
    <sheet name="工事経歴書" sheetId="10" r:id="rId6"/>
    <sheet name="資本・人的関係" sheetId="15" r:id="rId7"/>
    <sheet name="市税の納入状況の確認に関する同意書" sheetId="20" r:id="rId8"/>
    <sheet name="舗装機械の所有状況調書" sheetId="6" r:id="rId9"/>
    <sheet name="掘削機械の所有状況調書" sheetId="8" r:id="rId10"/>
    <sheet name="安全安心申請書" sheetId="14" r:id="rId11"/>
    <sheet name="長岡市処理用1" sheetId="11" state="hidden" r:id="rId12"/>
    <sheet name="長岡市処理用2" sheetId="12" state="hidden" r:id="rId13"/>
    <sheet name="長岡市処理用4" sheetId="19" state="hidden" r:id="rId14"/>
    <sheet name="許可者テーブル" sheetId="16" r:id="rId15"/>
  </sheets>
  <externalReferences>
    <externalReference r:id="rId16"/>
    <externalReference r:id="rId17"/>
  </externalReferences>
  <definedNames>
    <definedName name="_xlnm._FilterDatabase" localSheetId="0" hidden="1">入力!$A$2:$H$11</definedName>
    <definedName name="_xlnm.Print_Area" localSheetId="10">安全安心申請書!$A$1:$Y$48</definedName>
    <definedName name="_xlnm.Print_Area" localSheetId="3">委任状!$A$1:$U$42</definedName>
    <definedName name="_xlnm.Print_Area" localSheetId="9">掘削機械の所有状況調書!$A$1:$H$36</definedName>
    <definedName name="_xlnm.Print_Area" localSheetId="5">工事経歴書!$A:$G</definedName>
    <definedName name="_xlnm.Print_Area" localSheetId="7">市税の納入状況の確認に関する同意書!$A$1:$V$35</definedName>
    <definedName name="_xlnm.Print_Area" localSheetId="6">資本・人的関係!$A$1:$AI$51</definedName>
    <definedName name="_xlnm.Print_Area" localSheetId="2">誓約書!$A$1:$U$41</definedName>
    <definedName name="_xlnm.Print_Area" localSheetId="4">入札参加希望業種調書!$A:$L</definedName>
    <definedName name="_xlnm.Print_Area" localSheetId="8">舗装機械の所有状況調書!$A$1:$R$36</definedName>
    <definedName name="_xlnm.Print_Titles" localSheetId="5">工事経歴書!$7:$7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A5" i="1"/>
  <c r="U44" i="2" l="1"/>
  <c r="FC2" i="19" l="1"/>
  <c r="FB2" i="19"/>
  <c r="FJ2" i="19"/>
  <c r="M17" i="5" l="1"/>
  <c r="N22" i="2"/>
  <c r="J46" i="1" l="1"/>
  <c r="J45" i="1"/>
  <c r="J47" i="1"/>
  <c r="J48" i="1"/>
  <c r="J57" i="1"/>
  <c r="L57" i="1" s="1"/>
  <c r="L46" i="1" l="1"/>
  <c r="L22" i="20"/>
  <c r="M15" i="5"/>
  <c r="L20" i="20"/>
  <c r="N18" i="2"/>
  <c r="L18" i="20"/>
  <c r="N16" i="2"/>
  <c r="N6" i="20"/>
  <c r="B9" i="2"/>
  <c r="F2" i="19" l="1"/>
  <c r="D2" i="19"/>
  <c r="C2" i="19"/>
  <c r="M43" i="2" l="1"/>
  <c r="H39" i="2"/>
  <c r="H38" i="2"/>
  <c r="H37" i="2"/>
  <c r="H36" i="2"/>
  <c r="H35" i="2"/>
  <c r="H34" i="2"/>
  <c r="H33" i="2"/>
  <c r="H32" i="2"/>
  <c r="H31" i="2"/>
  <c r="H30" i="2"/>
  <c r="M26" i="17" l="1"/>
  <c r="M24" i="17"/>
  <c r="M22" i="17"/>
  <c r="M15" i="17"/>
  <c r="M13" i="17"/>
  <c r="M11" i="17"/>
  <c r="P5" i="17" l="1"/>
  <c r="I4" i="11" l="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B8" i="1"/>
  <c r="HB2" i="19"/>
  <c r="HA2" i="19"/>
  <c r="GZ2" i="19"/>
  <c r="GY2" i="19"/>
  <c r="GX2" i="19"/>
  <c r="GW2" i="19"/>
  <c r="GV2" i="19"/>
  <c r="GU2" i="19"/>
  <c r="GT2" i="19"/>
  <c r="GS2" i="19"/>
  <c r="GR2" i="19"/>
  <c r="GQ2" i="19"/>
  <c r="GP2" i="19"/>
  <c r="GO2" i="19"/>
  <c r="GN2" i="19"/>
  <c r="GM2" i="19"/>
  <c r="GL2" i="19"/>
  <c r="GK2" i="19"/>
  <c r="GJ2" i="19"/>
  <c r="GI2" i="19"/>
  <c r="GH2" i="19"/>
  <c r="GG2" i="19"/>
  <c r="GF2" i="19"/>
  <c r="GE2" i="19"/>
  <c r="GD2" i="19"/>
  <c r="GC2" i="19"/>
  <c r="GB2" i="19"/>
  <c r="GA2" i="19"/>
  <c r="FZ2" i="19"/>
  <c r="FY2" i="19"/>
  <c r="FX2" i="19"/>
  <c r="FW2" i="19"/>
  <c r="FV2" i="19"/>
  <c r="FU2" i="19"/>
  <c r="FT2" i="19"/>
  <c r="FS2" i="19"/>
  <c r="FR2" i="19"/>
  <c r="FQ2" i="19"/>
  <c r="FP2" i="19"/>
  <c r="FO2" i="19"/>
  <c r="FN2" i="19"/>
  <c r="FM2" i="19"/>
  <c r="FL2" i="19"/>
  <c r="FK2" i="19"/>
  <c r="FI2" i="19"/>
  <c r="FH2" i="19"/>
  <c r="FG2" i="19"/>
  <c r="FF2" i="19"/>
  <c r="FE2" i="19"/>
  <c r="FD2" i="19"/>
  <c r="FA2" i="19"/>
  <c r="EZ2" i="19"/>
  <c r="EY2" i="19"/>
  <c r="EX2" i="19"/>
  <c r="EW2" i="19"/>
  <c r="EV2" i="19"/>
  <c r="EU2" i="19"/>
  <c r="ET2" i="19"/>
  <c r="ES2" i="19"/>
  <c r="ER2" i="19"/>
  <c r="EQ2" i="19"/>
  <c r="EP2" i="19"/>
  <c r="EO2" i="19"/>
  <c r="EN2" i="19"/>
  <c r="EM2" i="19"/>
  <c r="EL2" i="19"/>
  <c r="EK2" i="19"/>
  <c r="EH2" i="19"/>
  <c r="EI2" i="19"/>
  <c r="EG2" i="19"/>
  <c r="EF2" i="19"/>
  <c r="EE2" i="19"/>
  <c r="ED2" i="19"/>
  <c r="EC2" i="19"/>
  <c r="EB2" i="19"/>
  <c r="EA2" i="19"/>
  <c r="DZ2" i="19"/>
  <c r="DY2" i="19"/>
  <c r="DX2" i="19"/>
  <c r="DW2" i="19"/>
  <c r="DV2" i="19"/>
  <c r="DU2" i="19"/>
  <c r="DT2" i="19"/>
  <c r="DS2" i="19"/>
  <c r="DR2" i="19"/>
  <c r="DQ2" i="19"/>
  <c r="DP2" i="19"/>
  <c r="DO2" i="19"/>
  <c r="DN2" i="19"/>
  <c r="DM2" i="19"/>
  <c r="DL2" i="19"/>
  <c r="DK2" i="19"/>
  <c r="DJ2" i="19"/>
  <c r="DI2" i="19"/>
  <c r="DH2" i="19"/>
  <c r="DG2" i="19"/>
  <c r="DF2" i="19"/>
  <c r="DE2" i="19"/>
  <c r="DD2" i="19"/>
  <c r="DC2" i="19"/>
  <c r="DB2" i="19"/>
  <c r="DA2" i="19"/>
  <c r="CM2" i="19"/>
  <c r="CZ2" i="19"/>
  <c r="CY2" i="19"/>
  <c r="CX2" i="19"/>
  <c r="CW2" i="19"/>
  <c r="CV2" i="19"/>
  <c r="CU2" i="19"/>
  <c r="CT2" i="19"/>
  <c r="CS2" i="19"/>
  <c r="CR2" i="19"/>
  <c r="CQ2" i="19"/>
  <c r="CP2" i="19"/>
  <c r="CO2" i="19"/>
  <c r="CN2" i="19"/>
  <c r="CL2" i="19"/>
  <c r="CK2" i="19"/>
  <c r="CJ2" i="19"/>
  <c r="CI2" i="19"/>
  <c r="CH2" i="19"/>
  <c r="CG2" i="19"/>
  <c r="CF2" i="19"/>
  <c r="CE2" i="19"/>
  <c r="CD2" i="19"/>
  <c r="CC2" i="19"/>
  <c r="CB2" i="19"/>
  <c r="CA2" i="19"/>
  <c r="BZ2" i="19"/>
  <c r="BY2" i="19"/>
  <c r="BX2" i="19"/>
  <c r="BW2" i="19"/>
  <c r="BV2" i="19"/>
  <c r="BU2" i="19"/>
  <c r="BT2" i="19"/>
  <c r="BS2" i="19"/>
  <c r="BR2" i="19"/>
  <c r="BQ2" i="19"/>
  <c r="BP2" i="19"/>
  <c r="BO2" i="19"/>
  <c r="BN2" i="19"/>
  <c r="BM2" i="19"/>
  <c r="BL2" i="19"/>
  <c r="BK2" i="19"/>
  <c r="BJ2" i="19"/>
  <c r="BI2" i="19"/>
  <c r="BH2" i="19"/>
  <c r="BG2" i="19"/>
  <c r="BF2" i="19"/>
  <c r="BE2" i="19"/>
  <c r="BD2" i="19"/>
  <c r="BC2" i="19"/>
  <c r="BB2" i="19"/>
  <c r="BA2" i="19"/>
  <c r="AZ2" i="19"/>
  <c r="AY2" i="19"/>
  <c r="AX2" i="19"/>
  <c r="AW2" i="19"/>
  <c r="AV2" i="19"/>
  <c r="AU2" i="19"/>
  <c r="AT2" i="19"/>
  <c r="AS2" i="19"/>
  <c r="AR2" i="19"/>
  <c r="AQ2" i="19"/>
  <c r="AP2" i="19"/>
  <c r="AO2" i="19"/>
  <c r="AN2" i="19" l="1"/>
  <c r="AM2" i="19"/>
  <c r="AL2" i="19"/>
  <c r="AK2" i="19"/>
  <c r="AJ2" i="19"/>
  <c r="AI2" i="19"/>
  <c r="AH2" i="19"/>
  <c r="AG2" i="19"/>
  <c r="AF2" i="19"/>
  <c r="AE2" i="19"/>
  <c r="AD2" i="19"/>
  <c r="AC2" i="19"/>
  <c r="AB2" i="19"/>
  <c r="Z2" i="19"/>
  <c r="AA2" i="19"/>
  <c r="W2" i="19" l="1"/>
  <c r="Y2" i="19"/>
  <c r="X2" i="19"/>
  <c r="V2" i="19"/>
  <c r="U2" i="19"/>
  <c r="T2" i="19"/>
  <c r="S2" i="19"/>
  <c r="R2" i="19"/>
  <c r="Q2" i="19"/>
  <c r="P2" i="19"/>
  <c r="O2" i="19"/>
  <c r="N2" i="19"/>
  <c r="M2" i="19"/>
  <c r="L2" i="19"/>
  <c r="K2" i="19"/>
  <c r="J2" i="19"/>
  <c r="I2" i="19"/>
  <c r="H2" i="19"/>
  <c r="G2" i="19"/>
  <c r="B2" i="19"/>
  <c r="A2" i="19"/>
  <c r="J51" i="1" l="1"/>
  <c r="L51" i="1" s="1"/>
  <c r="G5" i="11" l="1"/>
  <c r="M41" i="9" l="1"/>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40" i="9"/>
  <c r="B72" i="9" l="1"/>
  <c r="EJ2" i="19" s="1"/>
  <c r="Q66" i="9"/>
  <c r="Q55" i="9"/>
  <c r="H8" i="1"/>
  <c r="H3" i="11" s="1"/>
  <c r="I8" i="1"/>
  <c r="I3" i="11" s="1"/>
  <c r="G8" i="1"/>
  <c r="G3" i="11" s="1"/>
  <c r="U47" i="14" l="1"/>
  <c r="D7" i="9" l="1"/>
  <c r="E2" i="19" s="1"/>
  <c r="O6" i="14"/>
  <c r="G36" i="11"/>
  <c r="F39" i="1"/>
  <c r="G35" i="11"/>
  <c r="F38" i="1"/>
  <c r="G34" i="11"/>
  <c r="F37" i="1"/>
  <c r="G32" i="11"/>
  <c r="F36" i="1"/>
  <c r="G31" i="11"/>
  <c r="F35" i="1"/>
  <c r="G30" i="11"/>
  <c r="F34" i="1"/>
  <c r="G29" i="11"/>
  <c r="F33" i="1"/>
  <c r="G28" i="11"/>
  <c r="F32" i="1"/>
  <c r="G27" i="11"/>
  <c r="F31" i="1"/>
  <c r="G26" i="11"/>
  <c r="F30" i="1"/>
  <c r="G25" i="11"/>
  <c r="F29" i="1"/>
  <c r="G24" i="11"/>
  <c r="F28" i="1"/>
  <c r="G23" i="11"/>
  <c r="F27" i="1"/>
  <c r="G22" i="11"/>
  <c r="F26" i="1"/>
  <c r="G21" i="11"/>
  <c r="F25" i="1"/>
  <c r="G20" i="11"/>
  <c r="F24" i="1"/>
  <c r="G19" i="11"/>
  <c r="F23" i="1"/>
  <c r="G18" i="11"/>
  <c r="F22" i="1"/>
  <c r="G17" i="11"/>
  <c r="F21" i="1"/>
  <c r="G16" i="11"/>
  <c r="F20" i="1"/>
  <c r="G15" i="11"/>
  <c r="F19" i="1"/>
  <c r="G14" i="11"/>
  <c r="F18" i="1"/>
  <c r="G13" i="11"/>
  <c r="F17" i="1"/>
  <c r="G12" i="11"/>
  <c r="F16" i="1"/>
  <c r="G11" i="11"/>
  <c r="F15" i="1"/>
  <c r="G10" i="11"/>
  <c r="F14" i="1"/>
  <c r="G9" i="11"/>
  <c r="F13" i="1"/>
  <c r="G8" i="11"/>
  <c r="F12" i="1"/>
  <c r="G7" i="11"/>
  <c r="F11" i="1"/>
  <c r="G6" i="11"/>
  <c r="F10" i="1"/>
  <c r="G4" i="11"/>
  <c r="F9" i="1"/>
  <c r="F8" i="1"/>
  <c r="B39" i="1"/>
  <c r="E36" i="11" s="1"/>
  <c r="B38" i="1"/>
  <c r="E35" i="11" s="1"/>
  <c r="B37" i="1"/>
  <c r="E34" i="11" s="1"/>
  <c r="B36" i="1"/>
  <c r="E32" i="11" s="1"/>
  <c r="B35" i="1"/>
  <c r="E31" i="11" s="1"/>
  <c r="B34" i="1"/>
  <c r="E30" i="11" s="1"/>
  <c r="B33" i="1"/>
  <c r="E29" i="11" s="1"/>
  <c r="B32" i="1"/>
  <c r="E28" i="11" s="1"/>
  <c r="B31" i="1"/>
  <c r="E27" i="11" s="1"/>
  <c r="B30" i="1"/>
  <c r="E26" i="11" s="1"/>
  <c r="B29" i="1"/>
  <c r="E25" i="11" s="1"/>
  <c r="B28" i="1"/>
  <c r="E24" i="11" s="1"/>
  <c r="B27" i="1"/>
  <c r="E23" i="11" s="1"/>
  <c r="B26" i="1"/>
  <c r="E22" i="11" s="1"/>
  <c r="B25" i="1"/>
  <c r="E21" i="11" s="1"/>
  <c r="B24" i="1"/>
  <c r="E20" i="11" s="1"/>
  <c r="B23" i="1"/>
  <c r="E19" i="11" s="1"/>
  <c r="B22" i="1"/>
  <c r="E18" i="11" s="1"/>
  <c r="B21" i="1"/>
  <c r="E17" i="11" s="1"/>
  <c r="B20" i="1"/>
  <c r="E16" i="11" s="1"/>
  <c r="B19" i="1"/>
  <c r="E15" i="11" s="1"/>
  <c r="B18" i="1"/>
  <c r="E33" i="11" s="1"/>
  <c r="B17" i="1"/>
  <c r="E13" i="11" s="1"/>
  <c r="B16" i="1"/>
  <c r="E12" i="11" s="1"/>
  <c r="B15" i="1"/>
  <c r="E11" i="11" s="1"/>
  <c r="B14" i="1"/>
  <c r="E10" i="11" s="1"/>
  <c r="B13" i="1"/>
  <c r="E9" i="11" s="1"/>
  <c r="B12" i="1"/>
  <c r="E8" i="11" s="1"/>
  <c r="B11" i="1"/>
  <c r="E7" i="11" s="1"/>
  <c r="B10" i="1"/>
  <c r="E6" i="11" s="1"/>
  <c r="B9" i="1"/>
  <c r="E4" i="11" s="1"/>
  <c r="E5" i="11"/>
  <c r="J2" i="1"/>
  <c r="P5" i="5"/>
  <c r="Z3" i="15"/>
  <c r="N4" i="6"/>
  <c r="H4" i="8"/>
  <c r="B10" i="14"/>
  <c r="T2" i="14"/>
  <c r="A43" i="1"/>
  <c r="N21" i="14"/>
  <c r="N20" i="14"/>
  <c r="N19" i="14"/>
  <c r="N18" i="14"/>
  <c r="N17" i="14"/>
  <c r="V10" i="15"/>
  <c r="V8" i="15"/>
  <c r="V12" i="15"/>
  <c r="L45" i="1"/>
  <c r="K14" i="11"/>
  <c r="K33" i="11"/>
  <c r="K5" i="11"/>
  <c r="K3" i="11"/>
  <c r="S5" i="2"/>
  <c r="M47" i="14"/>
  <c r="M46" i="14"/>
  <c r="O43" i="14"/>
  <c r="L43" i="14"/>
  <c r="G43" i="14"/>
  <c r="C43" i="14"/>
  <c r="G30" i="14"/>
  <c r="B34" i="14"/>
  <c r="B32" i="14"/>
  <c r="B29" i="14"/>
  <c r="N15" i="14"/>
  <c r="N23" i="14"/>
  <c r="N22" i="14"/>
  <c r="N16" i="14"/>
  <c r="AF56" i="14"/>
  <c r="A3" i="12"/>
  <c r="E3" i="12"/>
  <c r="C3" i="12"/>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C4"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3" i="11"/>
  <c r="C2" i="11"/>
  <c r="M44" i="2"/>
  <c r="H2" i="8"/>
  <c r="N2" i="6"/>
  <c r="M13" i="5"/>
  <c r="M11" i="5"/>
  <c r="N15" i="2"/>
  <c r="N23" i="2"/>
  <c r="T2" i="2"/>
  <c r="N24" i="2"/>
  <c r="N21" i="2"/>
  <c r="N20" i="2"/>
  <c r="N19" i="2"/>
  <c r="N17" i="2"/>
  <c r="J56" i="1"/>
  <c r="L56" i="1" s="1"/>
  <c r="J55" i="1"/>
  <c r="L55" i="1" s="1"/>
  <c r="J54" i="1"/>
  <c r="J52" i="1"/>
  <c r="L52" i="1" s="1"/>
  <c r="J53" i="1"/>
  <c r="J50" i="1"/>
  <c r="J49" i="1"/>
  <c r="J44" i="1"/>
  <c r="L44" i="1" s="1"/>
  <c r="J43" i="1"/>
  <c r="E43" i="1" s="1"/>
  <c r="A39" i="1"/>
  <c r="J39" i="1" s="1"/>
  <c r="A38" i="1"/>
  <c r="J38" i="1" s="1"/>
  <c r="A37" i="1"/>
  <c r="J37" i="1" s="1"/>
  <c r="A36" i="1"/>
  <c r="J36" i="1" s="1"/>
  <c r="A35" i="1"/>
  <c r="J35" i="1" s="1"/>
  <c r="A34" i="1"/>
  <c r="A33" i="1"/>
  <c r="J33" i="1" s="1"/>
  <c r="A32" i="1"/>
  <c r="A31" i="1"/>
  <c r="J31" i="1" s="1"/>
  <c r="A30" i="1"/>
  <c r="J30" i="1" s="1"/>
  <c r="A29" i="1"/>
  <c r="A28" i="1"/>
  <c r="J28" i="1" s="1"/>
  <c r="A27" i="1"/>
  <c r="J27" i="1" s="1"/>
  <c r="A26" i="1"/>
  <c r="J26" i="1" s="1"/>
  <c r="A25" i="1"/>
  <c r="A24" i="1"/>
  <c r="A23" i="1"/>
  <c r="A22" i="1"/>
  <c r="J22" i="1" s="1"/>
  <c r="A21" i="1"/>
  <c r="J21" i="1" s="1"/>
  <c r="A20" i="1"/>
  <c r="A19" i="1"/>
  <c r="J19" i="1" s="1"/>
  <c r="A18" i="1"/>
  <c r="A17" i="1"/>
  <c r="A16" i="1"/>
  <c r="J16" i="1" s="1"/>
  <c r="A15" i="1"/>
  <c r="J15" i="1" s="1"/>
  <c r="A14" i="1"/>
  <c r="J14" i="1" s="1"/>
  <c r="A13" i="1"/>
  <c r="A12" i="1"/>
  <c r="A11" i="1"/>
  <c r="A10" i="1"/>
  <c r="A9" i="1"/>
  <c r="A8" i="1"/>
  <c r="L49" i="1" l="1"/>
  <c r="L53" i="1"/>
  <c r="L43" i="1"/>
  <c r="K16" i="1"/>
  <c r="F12" i="11" s="1"/>
  <c r="K37" i="1"/>
  <c r="F34" i="11" s="1"/>
  <c r="K15" i="1"/>
  <c r="F11" i="11" s="1"/>
  <c r="K27" i="1"/>
  <c r="F23" i="11" s="1"/>
  <c r="K35" i="1"/>
  <c r="F31" i="11" s="1"/>
  <c r="K38" i="1"/>
  <c r="F35" i="11" s="1"/>
  <c r="J11" i="1"/>
  <c r="K11" i="1" s="1"/>
  <c r="F7" i="11" s="1"/>
  <c r="K36" i="1"/>
  <c r="F32" i="11" s="1"/>
  <c r="K39" i="1"/>
  <c r="F36" i="11" s="1"/>
  <c r="J18" i="1"/>
  <c r="K18" i="1" s="1"/>
  <c r="K14" i="1"/>
  <c r="F10" i="11" s="1"/>
  <c r="K28" i="1"/>
  <c r="F24" i="11" s="1"/>
  <c r="J25" i="1"/>
  <c r="K25" i="1" s="1"/>
  <c r="F21" i="11" s="1"/>
  <c r="K21" i="1"/>
  <c r="F17" i="11" s="1"/>
  <c r="K22" i="1"/>
  <c r="F18" i="11" s="1"/>
  <c r="E3" i="11"/>
  <c r="J32" i="1"/>
  <c r="K32" i="1" s="1"/>
  <c r="F28" i="11" s="1"/>
  <c r="K30" i="1"/>
  <c r="F26" i="11" s="1"/>
  <c r="G33" i="11"/>
  <c r="E14" i="11"/>
  <c r="K31" i="1"/>
  <c r="F27" i="11" s="1"/>
  <c r="J24" i="1"/>
  <c r="K24" i="1" s="1"/>
  <c r="F20" i="11" s="1"/>
  <c r="K26" i="1"/>
  <c r="F22" i="11" s="1"/>
  <c r="K33" i="1"/>
  <c r="F29" i="11" s="1"/>
  <c r="J17" i="1"/>
  <c r="K19" i="1"/>
  <c r="F15" i="11" s="1"/>
  <c r="K17" i="1"/>
  <c r="F13" i="11" s="1"/>
  <c r="L58" i="1" l="1"/>
  <c r="L18" i="1"/>
  <c r="J33" i="11" s="1"/>
  <c r="J9" i="1"/>
  <c r="K9" i="1" s="1"/>
  <c r="F4" i="11" s="1"/>
  <c r="L17" i="1"/>
  <c r="J13" i="11" s="1"/>
  <c r="F33" i="11"/>
  <c r="F14" i="11"/>
  <c r="J34" i="1" l="1"/>
  <c r="K34" i="1" s="1"/>
  <c r="F30" i="11" s="1"/>
  <c r="J23" i="1"/>
  <c r="K23" i="1" s="1"/>
  <c r="J13" i="1"/>
  <c r="K13" i="1" s="1"/>
  <c r="F9" i="11" s="1"/>
  <c r="J29" i="1"/>
  <c r="K29" i="1" s="1"/>
  <c r="F25" i="11" s="1"/>
  <c r="J14" i="11"/>
  <c r="J8" i="1"/>
  <c r="K8" i="1" s="1"/>
  <c r="F3" i="11" s="1"/>
  <c r="J10" i="1"/>
  <c r="K10" i="1" s="1"/>
  <c r="J20" i="1"/>
  <c r="K20" i="1" s="1"/>
  <c r="F16" i="11" s="1"/>
  <c r="J12" i="1"/>
  <c r="K12" i="1" s="1"/>
  <c r="F8" i="11" s="1"/>
  <c r="F19" i="11" l="1"/>
  <c r="L23" i="1"/>
  <c r="J19" i="11" s="1"/>
  <c r="L8" i="1"/>
  <c r="J5" i="11" s="1"/>
  <c r="F5" i="11"/>
  <c r="F6" i="11"/>
  <c r="L10" i="1"/>
  <c r="J6" i="11" s="1"/>
  <c r="J3"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500-000001000000}">
      <text>
        <r>
          <rPr>
            <sz val="9"/>
            <color indexed="81"/>
            <rFont val="MS P ゴシック"/>
            <family val="3"/>
            <charset val="128"/>
          </rPr>
          <t>例：令和３年１月</t>
        </r>
      </text>
    </comment>
  </commentList>
</comments>
</file>

<file path=xl/sharedStrings.xml><?xml version="1.0" encoding="utf-8"?>
<sst xmlns="http://schemas.openxmlformats.org/spreadsheetml/2006/main" count="997" uniqueCount="759">
  <si>
    <t>コード</t>
  </si>
  <si>
    <t>建設工事の種類</t>
  </si>
  <si>
    <t>土木一式</t>
  </si>
  <si>
    <t>プレストレストコンクリート</t>
  </si>
  <si>
    <t>建築一式</t>
  </si>
  <si>
    <t>大工</t>
  </si>
  <si>
    <t>左官</t>
  </si>
  <si>
    <t>とび・土工・コンクリート</t>
  </si>
  <si>
    <t>法面処理</t>
  </si>
  <si>
    <t>石</t>
  </si>
  <si>
    <t>屋根</t>
  </si>
  <si>
    <t>電気</t>
  </si>
  <si>
    <t>管</t>
  </si>
  <si>
    <t>タイル・れんが・ブロック</t>
  </si>
  <si>
    <t>鋼構造物</t>
  </si>
  <si>
    <t>鋼橋上部</t>
  </si>
  <si>
    <t>鉄筋</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</si>
  <si>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</si>
  <si>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</si>
  <si>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</si>
  <si>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</si>
  <si>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</si>
  <si>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</si>
  <si>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</si>
  <si>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</si>
  <si>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</si>
  <si>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</si>
  <si>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</si>
  <si>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</si>
  <si>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</si>
  <si>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</si>
  <si>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</si>
  <si>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希望</t>
    <rPh sb="0" eb="2">
      <t>キボウ</t>
    </rPh>
    <phoneticPr fontId="3"/>
  </si>
  <si>
    <t>総合評定値（Ｐ）</t>
    <rPh sb="2" eb="4">
      <t>ヒョウテイ</t>
    </rPh>
    <rPh sb="4" eb="5">
      <t>チ</t>
    </rPh>
    <phoneticPr fontId="3"/>
  </si>
  <si>
    <t>許可
区分</t>
    <rPh sb="3" eb="5">
      <t>クブン</t>
    </rPh>
    <phoneticPr fontId="3"/>
  </si>
  <si>
    <t>011</t>
    <phoneticPr fontId="3"/>
  </si>
  <si>
    <t>020</t>
    <phoneticPr fontId="3"/>
  </si>
  <si>
    <t>030</t>
    <phoneticPr fontId="3"/>
  </si>
  <si>
    <t>040</t>
    <phoneticPr fontId="3"/>
  </si>
  <si>
    <t>050</t>
    <phoneticPr fontId="3"/>
  </si>
  <si>
    <t>051</t>
    <phoneticPr fontId="3"/>
  </si>
  <si>
    <t>060</t>
    <phoneticPr fontId="3"/>
  </si>
  <si>
    <t>070</t>
    <phoneticPr fontId="3"/>
  </si>
  <si>
    <t>080</t>
    <phoneticPr fontId="3"/>
  </si>
  <si>
    <t>090</t>
    <phoneticPr fontId="3"/>
  </si>
  <si>
    <t>商号又は名称</t>
    <rPh sb="0" eb="2">
      <t>ショウゴウ</t>
    </rPh>
    <rPh sb="2" eb="3">
      <t>マタ</t>
    </rPh>
    <rPh sb="4" eb="6">
      <t>メイショウ</t>
    </rPh>
    <phoneticPr fontId="3"/>
  </si>
  <si>
    <t>010</t>
    <phoneticPr fontId="3"/>
  </si>
  <si>
    <t>総合評点</t>
    <phoneticPr fontId="3"/>
  </si>
  <si>
    <t>その他</t>
    <rPh sb="2" eb="3">
      <t>タ</t>
    </rPh>
    <phoneticPr fontId="3"/>
  </si>
  <si>
    <t>－</t>
    <phoneticPr fontId="3"/>
  </si>
  <si>
    <t>登録番号</t>
    <rPh sb="0" eb="2">
      <t>トウロク</t>
    </rPh>
    <rPh sb="2" eb="4">
      <t>バンゴウ</t>
    </rPh>
    <phoneticPr fontId="3"/>
  </si>
  <si>
    <t>経審の審査基準日</t>
    <rPh sb="0" eb="1">
      <t>ケイ</t>
    </rPh>
    <rPh sb="1" eb="2">
      <t>シン</t>
    </rPh>
    <rPh sb="3" eb="5">
      <t>シンサ</t>
    </rPh>
    <rPh sb="5" eb="7">
      <t>キジュン</t>
    </rPh>
    <rPh sb="7" eb="8">
      <t>ビ</t>
    </rPh>
    <phoneticPr fontId="3"/>
  </si>
  <si>
    <t>　　　　　　　入札参加希望業種調書</t>
    <phoneticPr fontId="3"/>
  </si>
  <si>
    <t>点数</t>
    <rPh sb="0" eb="2">
      <t>テンスウ</t>
    </rPh>
    <phoneticPr fontId="3"/>
  </si>
  <si>
    <t>加算点数</t>
    <rPh sb="0" eb="2">
      <t>カサン</t>
    </rPh>
    <rPh sb="2" eb="4">
      <t>テンスウ</t>
    </rPh>
    <phoneticPr fontId="3"/>
  </si>
  <si>
    <t>舗装</t>
    <rPh sb="0" eb="1">
      <t>ホ</t>
    </rPh>
    <phoneticPr fontId="3"/>
  </si>
  <si>
    <t>主観点事項</t>
    <rPh sb="0" eb="1">
      <t>シュ</t>
    </rPh>
    <rPh sb="1" eb="3">
      <t>カンテン</t>
    </rPh>
    <rPh sb="3" eb="5">
      <t>ジコウ</t>
    </rPh>
    <phoneticPr fontId="3"/>
  </si>
  <si>
    <t>消防団協力事業所の認定</t>
    <rPh sb="0" eb="3">
      <t>ショウボウダン</t>
    </rPh>
    <rPh sb="3" eb="5">
      <t>キョウリョク</t>
    </rPh>
    <rPh sb="5" eb="8">
      <t>ジギョウショ</t>
    </rPh>
    <rPh sb="9" eb="11">
      <t>ニンテイ</t>
    </rPh>
    <phoneticPr fontId="3"/>
  </si>
  <si>
    <t>主観点合計</t>
    <rPh sb="0" eb="1">
      <t>シュ</t>
    </rPh>
    <rPh sb="1" eb="3">
      <t>カンテン</t>
    </rPh>
    <rPh sb="3" eb="5">
      <t>ゴウケイ</t>
    </rPh>
    <phoneticPr fontId="3"/>
  </si>
  <si>
    <t>主観点の加算を希望する場合は、「希望」欄に○を記入してください。</t>
    <phoneticPr fontId="3"/>
  </si>
  <si>
    <t>解体</t>
    <rPh sb="0" eb="2">
      <t>カイタイ</t>
    </rPh>
    <phoneticPr fontId="3"/>
  </si>
  <si>
    <t>職場体験受入れ</t>
    <rPh sb="0" eb="2">
      <t>ショクバ</t>
    </rPh>
    <rPh sb="2" eb="4">
      <t>タイケン</t>
    </rPh>
    <rPh sb="4" eb="6">
      <t>ウケイ</t>
    </rPh>
    <phoneticPr fontId="3"/>
  </si>
  <si>
    <t>建設工事入札参加資格審査申請書</t>
    <phoneticPr fontId="3"/>
  </si>
  <si>
    <t>　長岡市、長岡市水道局及び長岡地域土地開発公社（以下「長岡市等」という。）が行う建設工事の入札に参加したいので、入札参加資格の審査を申請します。
　なお、この申請書及び添付書類の全ての記載事項は、事実と相違ないことを誓約します。</t>
    <rPh sb="5" eb="8">
      <t>ナガオカシ</t>
    </rPh>
    <rPh sb="89" eb="90">
      <t>スベ</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</si>
  <si>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</si>
  <si>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</si>
  <si>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</si>
  <si>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</si>
  <si>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</si>
  <si>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</si>
  <si>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</si>
  <si>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</si>
  <si>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</si>
  <si>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</si>
  <si>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</si>
  <si>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</si>
  <si>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</si>
  <si>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</si>
  <si>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</si>
  <si>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</si>
  <si>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</si>
  <si>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</si>
  <si>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</si>
  <si>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</si>
  <si>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</si>
  <si>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月</t>
    <rPh sb="0" eb="1">
      <t>ガツ</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</si>
  <si>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</si>
  <si>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</si>
  <si>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</si>
  <si>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</si>
  <si>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</si>
  <si>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</si>
  <si>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</si>
  <si>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</si>
  <si>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</si>
  <si>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</si>
  <si>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</si>
  <si>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</si>
  <si>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</si>
  <si>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</si>
  <si>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</si>
  <si>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</si>
  <si>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</si>
  <si>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</si>
  <si>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</si>
  <si>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主観点</t>
    <rPh sb="0" eb="3">
      <t>シュカンテン</t>
    </rPh>
    <phoneticPr fontId="3"/>
  </si>
  <si>
    <t>災害協定の締結</t>
    <rPh sb="0" eb="2">
      <t>サイガイ</t>
    </rPh>
    <rPh sb="2" eb="4">
      <t>キョウテイ</t>
    </rPh>
    <rPh sb="5" eb="7">
      <t>テイケツ</t>
    </rPh>
    <phoneticPr fontId="3"/>
  </si>
  <si>
    <t>ながおか働き方プラス応援プロジェクト</t>
    <rPh sb="4" eb="5">
      <t>ハタラ</t>
    </rPh>
    <rPh sb="6" eb="7">
      <t>カタ</t>
    </rPh>
    <rPh sb="10" eb="12">
      <t>オウエン</t>
    </rPh>
    <phoneticPr fontId="3"/>
  </si>
  <si>
    <t>　※最大10点</t>
    <phoneticPr fontId="3"/>
  </si>
  <si>
    <t>登録番号</t>
    <phoneticPr fontId="3"/>
  </si>
  <si>
    <t>申請日</t>
    <rPh sb="0" eb="2">
      <t>シンセイ</t>
    </rPh>
    <rPh sb="2" eb="3">
      <t>ビ</t>
    </rPh>
    <phoneticPr fontId="3"/>
  </si>
  <si>
    <t>舗装機械の所有状況調書</t>
    <phoneticPr fontId="3"/>
  </si>
  <si>
    <t>１　舗装機械の所有台数</t>
  </si>
  <si>
    <t>台所有</t>
    <rPh sb="1" eb="3">
      <t>ショユウ</t>
    </rPh>
    <phoneticPr fontId="3"/>
  </si>
  <si>
    <t>（本社</t>
    <phoneticPr fontId="3"/>
  </si>
  <si>
    <t>台所有）</t>
    <phoneticPr fontId="3"/>
  </si>
  <si>
    <t>２　所有状況等に関する事項（複数選択可能）</t>
    <rPh sb="4" eb="7">
      <t>ジョウキョウトウ</t>
    </rPh>
    <rPh sb="8" eb="9">
      <t>カン</t>
    </rPh>
    <rPh sb="11" eb="13">
      <t>ジコウ</t>
    </rPh>
    <phoneticPr fontId="3"/>
  </si>
  <si>
    <t>※所有期間の開始時期（複数台所有の場合は、最も早い時期を記載してください。）</t>
    <rPh sb="3" eb="5">
      <t>キカン</t>
    </rPh>
    <phoneticPr fontId="3"/>
  </si>
  <si>
    <t>所有状況</t>
    <rPh sb="0" eb="2">
      <t>ショユウ</t>
    </rPh>
    <rPh sb="2" eb="4">
      <t>ジョウキョウ</t>
    </rPh>
    <phoneticPr fontId="3"/>
  </si>
  <si>
    <t>所有期間</t>
    <rPh sb="0" eb="2">
      <t>ショユウ</t>
    </rPh>
    <rPh sb="2" eb="4">
      <t>キカン</t>
    </rPh>
    <phoneticPr fontId="3"/>
  </si>
  <si>
    <t>所有</t>
    <phoneticPr fontId="3"/>
  </si>
  <si>
    <t>～</t>
    <phoneticPr fontId="3"/>
  </si>
  <si>
    <t>リース</t>
    <phoneticPr fontId="3"/>
  </si>
  <si>
    <t>～</t>
    <phoneticPr fontId="3"/>
  </si>
  <si>
    <t>レンタル</t>
    <phoneticPr fontId="3"/>
  </si>
  <si>
    <t>その他（</t>
    <phoneticPr fontId="3"/>
  </si>
  <si>
    <t>）</t>
    <phoneticPr fontId="3"/>
  </si>
  <si>
    <t>～</t>
    <phoneticPr fontId="3"/>
  </si>
  <si>
    <t>３　舗装機械の種類（複数選択可能）</t>
    <phoneticPr fontId="3"/>
  </si>
  <si>
    <t>　※同型のものを複数所有している場合は、最近のものを対象として記載してください。</t>
    <rPh sb="26" eb="28">
      <t>タイショウ</t>
    </rPh>
    <phoneticPr fontId="3"/>
  </si>
  <si>
    <t>クローラ型1.6～3.0ｍ　　　　　　</t>
    <phoneticPr fontId="3"/>
  </si>
  <si>
    <t>製造番号（</t>
    <phoneticPr fontId="3"/>
  </si>
  <si>
    <t>全自動・ホイール型2.4～5.0ｍ</t>
    <phoneticPr fontId="3"/>
  </si>
  <si>
    <t>全自動・ホイール型3.0～8.5ｍ</t>
    <phoneticPr fontId="3"/>
  </si>
  <si>
    <t>）</t>
    <phoneticPr fontId="3"/>
  </si>
  <si>
    <t>その他</t>
    <phoneticPr fontId="3"/>
  </si>
  <si>
    <t>（</t>
    <phoneticPr fontId="3"/>
  </si>
  <si>
    <t>製造番号（</t>
    <phoneticPr fontId="3"/>
  </si>
  <si>
    <t>４　所有（保管）場所</t>
  </si>
  <si>
    <t>市</t>
    <rPh sb="0" eb="1">
      <t>シ</t>
    </rPh>
    <phoneticPr fontId="3"/>
  </si>
  <si>
    <t>地内</t>
    <rPh sb="0" eb="1">
      <t>チ</t>
    </rPh>
    <rPh sb="1" eb="2">
      <t>ナイ</t>
    </rPh>
    <phoneticPr fontId="3"/>
  </si>
  <si>
    <t>平成</t>
  </si>
  <si>
    <t>令和</t>
  </si>
  <si>
    <t>掘削機械の所有状況調書</t>
    <rPh sb="9" eb="11">
      <t>チョウショ</t>
    </rPh>
    <phoneticPr fontId="3"/>
  </si>
  <si>
    <t>工　法</t>
    <phoneticPr fontId="3"/>
  </si>
  <si>
    <t>所有台数</t>
  </si>
  <si>
    <t>メーカー名</t>
  </si>
  <si>
    <t>型式</t>
    <phoneticPr fontId="3"/>
  </si>
  <si>
    <t>保管場所
(リース元・レンタル元）</t>
    <rPh sb="0" eb="2">
      <t>ホカン</t>
    </rPh>
    <rPh sb="2" eb="4">
      <t>バショ</t>
    </rPh>
    <rPh sb="9" eb="10">
      <t>モト</t>
    </rPh>
    <rPh sb="15" eb="16">
      <t>モト</t>
    </rPh>
    <phoneticPr fontId="3"/>
  </si>
  <si>
    <t>開始時期</t>
    <rPh sb="0" eb="2">
      <t>カイシ</t>
    </rPh>
    <rPh sb="2" eb="4">
      <t>ジキ</t>
    </rPh>
    <phoneticPr fontId="3"/>
  </si>
  <si>
    <t>終了予定時期・
減価償却終了
予定年月</t>
    <rPh sb="0" eb="2">
      <t>シュウリョウ</t>
    </rPh>
    <rPh sb="2" eb="4">
      <t>ヨテイ</t>
    </rPh>
    <rPh sb="4" eb="6">
      <t>ジキ</t>
    </rPh>
    <rPh sb="8" eb="10">
      <t>ゲンカ</t>
    </rPh>
    <rPh sb="10" eb="12">
      <t>ショウキャク</t>
    </rPh>
    <rPh sb="12" eb="14">
      <t>シュウリョウ</t>
    </rPh>
    <rPh sb="15" eb="17">
      <t>ヨテイ</t>
    </rPh>
    <rPh sb="17" eb="18">
      <t>ネン</t>
    </rPh>
    <rPh sb="18" eb="19">
      <t>ツキ</t>
    </rPh>
    <phoneticPr fontId="3"/>
  </si>
  <si>
    <t>パーカッション式</t>
    <phoneticPr fontId="3"/>
  </si>
  <si>
    <t>ロータリー式</t>
    <phoneticPr fontId="3"/>
  </si>
  <si>
    <t>ダウンザホールハンマー式</t>
    <phoneticPr fontId="3"/>
  </si>
  <si>
    <t>※　さく井工事について、市内の本社で登録を希望する場合は、必ず提出してください。</t>
    <rPh sb="12" eb="14">
      <t>シナイ</t>
    </rPh>
    <rPh sb="15" eb="17">
      <t>ホンシャ</t>
    </rPh>
    <rPh sb="18" eb="20">
      <t>トウロク</t>
    </rPh>
    <rPh sb="21" eb="23">
      <t>キボウ</t>
    </rPh>
    <rPh sb="25" eb="27">
      <t>バアイ</t>
    </rPh>
    <rPh sb="29" eb="30">
      <t>カナラ</t>
    </rPh>
    <rPh sb="31" eb="33">
      <t>テイシュツ</t>
    </rPh>
    <phoneticPr fontId="3"/>
  </si>
  <si>
    <r>
      <t>　　</t>
    </r>
    <r>
      <rPr>
        <u/>
        <sz val="10.5"/>
        <color indexed="8"/>
        <rFont val="ＭＳ 明朝"/>
        <family val="1"/>
        <charset val="128"/>
      </rPr>
      <t>所有（リース、レンタルを含む。）していない場合は、「 0 」と記載してください。</t>
    </r>
    <rPh sb="2" eb="4">
      <t>ショユウ</t>
    </rPh>
    <rPh sb="14" eb="15">
      <t>フク</t>
    </rPh>
    <rPh sb="23" eb="25">
      <t>バアイ</t>
    </rPh>
    <rPh sb="33" eb="35">
      <t>キサイ</t>
    </rPh>
    <phoneticPr fontId="3"/>
  </si>
  <si>
    <t>※　下記の＜記載例＞に基づき記載してください。</t>
    <rPh sb="2" eb="4">
      <t>カキ</t>
    </rPh>
    <rPh sb="6" eb="8">
      <t>キサイ</t>
    </rPh>
    <rPh sb="8" eb="9">
      <t>レイ</t>
    </rPh>
    <rPh sb="11" eb="12">
      <t>モト</t>
    </rPh>
    <rPh sb="14" eb="16">
      <t>キサイ</t>
    </rPh>
    <phoneticPr fontId="3"/>
  </si>
  <si>
    <t>※　必要に応じ、行を追加してください。</t>
    <phoneticPr fontId="3"/>
  </si>
  <si>
    <t>※　所有期間の開始時期（複数台所有の場合は、最も早い時期を記載してください。）</t>
    <rPh sb="2" eb="4">
      <t>ショユウ</t>
    </rPh>
    <rPh sb="4" eb="6">
      <t>キカン</t>
    </rPh>
    <rPh sb="7" eb="9">
      <t>カイシ</t>
    </rPh>
    <rPh sb="9" eb="11">
      <t>ジキ</t>
    </rPh>
    <rPh sb="12" eb="14">
      <t>フクスウ</t>
    </rPh>
    <rPh sb="14" eb="15">
      <t>ダイ</t>
    </rPh>
    <rPh sb="15" eb="17">
      <t>ショユウ</t>
    </rPh>
    <rPh sb="18" eb="20">
      <t>バアイ</t>
    </rPh>
    <rPh sb="22" eb="23">
      <t>モット</t>
    </rPh>
    <rPh sb="24" eb="25">
      <t>ハヤ</t>
    </rPh>
    <rPh sb="26" eb="28">
      <t>ジキ</t>
    </rPh>
    <rPh sb="29" eb="31">
      <t>キサイ</t>
    </rPh>
    <phoneticPr fontId="3"/>
  </si>
  <si>
    <t>※　所有等の終了予定時期（複数台所有の場合は、最も先の時期を記載してください。）</t>
    <rPh sb="2" eb="4">
      <t>ショユウ</t>
    </rPh>
    <rPh sb="4" eb="5">
      <t>ナド</t>
    </rPh>
    <rPh sb="6" eb="8">
      <t>シュウリョウ</t>
    </rPh>
    <rPh sb="8" eb="10">
      <t>ヨテイ</t>
    </rPh>
    <rPh sb="10" eb="12">
      <t>ジキ</t>
    </rPh>
    <rPh sb="13" eb="15">
      <t>フクスウ</t>
    </rPh>
    <rPh sb="15" eb="16">
      <t>ダイ</t>
    </rPh>
    <rPh sb="16" eb="18">
      <t>ショユウ</t>
    </rPh>
    <rPh sb="19" eb="21">
      <t>バアイ</t>
    </rPh>
    <rPh sb="23" eb="24">
      <t>モット</t>
    </rPh>
    <rPh sb="25" eb="26">
      <t>サキ</t>
    </rPh>
    <rPh sb="27" eb="28">
      <t>ジ</t>
    </rPh>
    <rPh sb="28" eb="29">
      <t>キ</t>
    </rPh>
    <rPh sb="30" eb="32">
      <t>キサイ</t>
    </rPh>
    <phoneticPr fontId="3"/>
  </si>
  <si>
    <t>　　また、所有している場合については減価償却終了予定年月を記載してください。</t>
    <phoneticPr fontId="3"/>
  </si>
  <si>
    <t>＜記載例＞</t>
    <rPh sb="1" eb="3">
      <t>キサイ</t>
    </rPh>
    <rPh sb="3" eb="4">
      <t>レイ</t>
    </rPh>
    <phoneticPr fontId="3"/>
  </si>
  <si>
    <t>パーカッション式</t>
    <phoneticPr fontId="3"/>
  </si>
  <si>
    <t>所有</t>
    <rPh sb="0" eb="2">
      <t>ショユウ</t>
    </rPh>
    <phoneticPr fontId="3"/>
  </si>
  <si>
    <t>H27.8</t>
    <phoneticPr fontId="3"/>
  </si>
  <si>
    <t>R3.7</t>
    <phoneticPr fontId="3"/>
  </si>
  <si>
    <t>○○㈱</t>
    <phoneticPr fontId="3"/>
  </si>
  <si>
    <t>AAA-100
AAA-111</t>
    <phoneticPr fontId="3"/>
  </si>
  <si>
    <t>長岡市□□町１丁目１番１号</t>
    <rPh sb="0" eb="3">
      <t>ナガオカシ</t>
    </rPh>
    <rPh sb="5" eb="6">
      <t>マチ</t>
    </rPh>
    <rPh sb="7" eb="9">
      <t>チョウメ</t>
    </rPh>
    <rPh sb="10" eb="11">
      <t>バン</t>
    </rPh>
    <rPh sb="12" eb="13">
      <t>ゴウ</t>
    </rPh>
    <phoneticPr fontId="3"/>
  </si>
  <si>
    <t>随時</t>
    <rPh sb="0" eb="2">
      <t>ズイジ</t>
    </rPh>
    <phoneticPr fontId="3"/>
  </si>
  <si>
    <t>―</t>
    <phoneticPr fontId="3"/>
  </si>
  <si>
    <t>―</t>
    <phoneticPr fontId="3"/>
  </si>
  <si>
    <t>（株）○○土木</t>
    <rPh sb="1" eb="2">
      <t>カブ</t>
    </rPh>
    <rPh sb="5" eb="6">
      <t>ド</t>
    </rPh>
    <rPh sb="6" eb="7">
      <t>モク</t>
    </rPh>
    <phoneticPr fontId="3"/>
  </si>
  <si>
    <t>ロータリー式</t>
    <phoneticPr fontId="3"/>
  </si>
  <si>
    <t>リース</t>
    <phoneticPr fontId="3"/>
  </si>
  <si>
    <t>H28.4</t>
    <phoneticPr fontId="3"/>
  </si>
  <si>
    <t>R5.3</t>
    <phoneticPr fontId="3"/>
  </si>
  <si>
    <t>▲▲▲▲</t>
    <phoneticPr fontId="3"/>
  </si>
  <si>
    <t>CCC-3000</t>
    <phoneticPr fontId="3"/>
  </si>
  <si>
    <t>△△リース（株）</t>
    <rPh sb="6" eb="7">
      <t>カブ</t>
    </rPh>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</si>
  <si>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</si>
  <si>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</si>
  <si>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</si>
  <si>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</si>
  <si>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</si>
  <si>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</si>
  <si>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</si>
  <si>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</si>
  <si>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</si>
  <si>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</si>
  <si>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建設工事の種類</t>
    <rPh sb="0" eb="4">
      <t>ケンセツコウジ</t>
    </rPh>
    <rPh sb="5" eb="7">
      <t>シュルイ</t>
    </rPh>
    <phoneticPr fontId="3"/>
  </si>
  <si>
    <t>　（全角）</t>
    <rPh sb="2" eb="4">
      <t>ゼンカク</t>
    </rPh>
    <phoneticPr fontId="3"/>
  </si>
  <si>
    <t>　（半角数字）</t>
    <rPh sb="2" eb="4">
      <t>ハンカク</t>
    </rPh>
    <rPh sb="4" eb="6">
      <t>スウジ</t>
    </rPh>
    <phoneticPr fontId="3"/>
  </si>
  <si>
    <t>①希望</t>
    <rPh sb="1" eb="3">
      <t>キボウ</t>
    </rPh>
    <phoneticPr fontId="3"/>
  </si>
  <si>
    <t>②許可
　区分</t>
    <rPh sb="1" eb="3">
      <t>キョカ</t>
    </rPh>
    <rPh sb="5" eb="7">
      <t>クブン</t>
    </rPh>
    <phoneticPr fontId="3"/>
  </si>
  <si>
    <t>災害協定の締結</t>
    <rPh sb="0" eb="4">
      <t>サイガイキョウテイ</t>
    </rPh>
    <rPh sb="5" eb="7">
      <t>テイケツ</t>
    </rPh>
    <phoneticPr fontId="3"/>
  </si>
  <si>
    <t>加盟団体名</t>
    <rPh sb="0" eb="5">
      <t>カメイダンタイメイ</t>
    </rPh>
    <phoneticPr fontId="3"/>
  </si>
  <si>
    <t>消防団協力事業所の認定</t>
    <rPh sb="0" eb="3">
      <t>ショウボウダン</t>
    </rPh>
    <rPh sb="3" eb="8">
      <t>キョウリョクジギョウショ</t>
    </rPh>
    <rPh sb="9" eb="11">
      <t>ニンテイ</t>
    </rPh>
    <phoneticPr fontId="3"/>
  </si>
  <si>
    <t>　長岡市と直接災害協定を締結している団体等に属している方で主観点の加算を希望される場合は「〇」を選択してください。</t>
    <rPh sb="1" eb="4">
      <t>ナガオカシ</t>
    </rPh>
    <rPh sb="5" eb="7">
      <t>チョクセツ</t>
    </rPh>
    <rPh sb="7" eb="9">
      <t>サイガイ</t>
    </rPh>
    <rPh sb="9" eb="11">
      <t>キョウテイ</t>
    </rPh>
    <rPh sb="12" eb="14">
      <t>テイケツ</t>
    </rPh>
    <rPh sb="18" eb="21">
      <t>ダンタイトウ</t>
    </rPh>
    <rPh sb="22" eb="23">
      <t>ゾク</t>
    </rPh>
    <rPh sb="27" eb="28">
      <t>カタ</t>
    </rPh>
    <rPh sb="29" eb="32">
      <t>シュカンテン</t>
    </rPh>
    <rPh sb="33" eb="35">
      <t>カサン</t>
    </rPh>
    <rPh sb="36" eb="38">
      <t>キボウ</t>
    </rPh>
    <rPh sb="41" eb="43">
      <t>バアイ</t>
    </rPh>
    <rPh sb="48" eb="50">
      <t>センタク</t>
    </rPh>
    <phoneticPr fontId="3"/>
  </si>
  <si>
    <t>　長岡市の消防団協力事務所として認定されている方で主観点の加算を希望される場合は「〇」を選択してください。</t>
    <rPh sb="1" eb="4">
      <t>ナガオカシ</t>
    </rPh>
    <rPh sb="5" eb="10">
      <t>ショウボウダンキョウリョク</t>
    </rPh>
    <rPh sb="10" eb="13">
      <t>ジムショ</t>
    </rPh>
    <rPh sb="16" eb="18">
      <t>ニンテイ</t>
    </rPh>
    <rPh sb="23" eb="24">
      <t>カタ</t>
    </rPh>
    <rPh sb="25" eb="28">
      <t>シュカンテン</t>
    </rPh>
    <rPh sb="29" eb="31">
      <t>カサン</t>
    </rPh>
    <rPh sb="32" eb="34">
      <t>キボウ</t>
    </rPh>
    <rPh sb="37" eb="39">
      <t>バアイ</t>
    </rPh>
    <rPh sb="44" eb="46">
      <t>センタク</t>
    </rPh>
    <phoneticPr fontId="3"/>
  </si>
  <si>
    <t>　障害者雇用状況に関する主観点の加算を希望される場合は「〇」を選択してください。</t>
    <rPh sb="1" eb="8">
      <t>ショウガイシャコヨウジョウキョウ</t>
    </rPh>
    <rPh sb="9" eb="10">
      <t>カン</t>
    </rPh>
    <rPh sb="12" eb="15">
      <t>シュカンテン</t>
    </rPh>
    <rPh sb="16" eb="18">
      <t>カサン</t>
    </rPh>
    <rPh sb="19" eb="21">
      <t>キボウ</t>
    </rPh>
    <rPh sb="24" eb="26">
      <t>バアイ</t>
    </rPh>
    <rPh sb="31" eb="33">
      <t>センタク</t>
    </rPh>
    <phoneticPr fontId="3"/>
  </si>
  <si>
    <t>　若年者雇用状況に関する主観点の加算を希望される場合は「〇」を選択してください。</t>
    <rPh sb="1" eb="3">
      <t>ジャクネン</t>
    </rPh>
    <rPh sb="3" eb="4">
      <t>シャ</t>
    </rPh>
    <rPh sb="4" eb="6">
      <t>コヨウ</t>
    </rPh>
    <rPh sb="6" eb="8">
      <t>ジョウキョウ</t>
    </rPh>
    <rPh sb="9" eb="10">
      <t>カン</t>
    </rPh>
    <rPh sb="12" eb="15">
      <t>シュカンテン</t>
    </rPh>
    <rPh sb="16" eb="18">
      <t>カサン</t>
    </rPh>
    <rPh sb="19" eb="21">
      <t>キボウ</t>
    </rPh>
    <rPh sb="24" eb="26">
      <t>バアイ</t>
    </rPh>
    <rPh sb="31" eb="33">
      <t>センタク</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</si>
  <si>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</si>
  <si>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</si>
  <si>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</si>
  <si>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</si>
  <si>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</si>
  <si>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審査基準日</t>
    <rPh sb="0" eb="5">
      <t>シンサキジュンビ</t>
    </rPh>
    <phoneticPr fontId="3"/>
  </si>
  <si>
    <t>若年者雇用状況</t>
    <rPh sb="0" eb="3">
      <t>ジャクネンシャ</t>
    </rPh>
    <rPh sb="3" eb="5">
      <t>コヨウ</t>
    </rPh>
    <rPh sb="5" eb="7">
      <t>ジョウキョウ</t>
    </rPh>
    <phoneticPr fontId="3"/>
  </si>
  <si>
    <t>　該当者が技術者又は技能労働者の場合は「〇」を選択してください。</t>
    <rPh sb="1" eb="4">
      <t>ガイトウシャ</t>
    </rPh>
    <rPh sb="5" eb="8">
      <t>ギジュツシャ</t>
    </rPh>
    <rPh sb="8" eb="9">
      <t>マタ</t>
    </rPh>
    <rPh sb="10" eb="12">
      <t>ギノウ</t>
    </rPh>
    <rPh sb="12" eb="15">
      <t>ロウドウシャ</t>
    </rPh>
    <rPh sb="16" eb="18">
      <t>バアイ</t>
    </rPh>
    <rPh sb="23" eb="25">
      <t>センタク</t>
    </rPh>
    <phoneticPr fontId="3"/>
  </si>
  <si>
    <t>　該当者が資格審査申請日において長岡市に住所を有する場合は「〇」を選択してください。</t>
    <rPh sb="1" eb="4">
      <t>ガイトウシャ</t>
    </rPh>
    <rPh sb="5" eb="9">
      <t>シカクシンサ</t>
    </rPh>
    <rPh sb="9" eb="12">
      <t>シンセイビ</t>
    </rPh>
    <rPh sb="16" eb="19">
      <t>ナガオカシ</t>
    </rPh>
    <rPh sb="20" eb="22">
      <t>ジュウショ</t>
    </rPh>
    <rPh sb="23" eb="24">
      <t>ユウ</t>
    </rPh>
    <rPh sb="26" eb="28">
      <t>バアイ</t>
    </rPh>
    <rPh sb="33" eb="35">
      <t>センタク</t>
    </rPh>
    <phoneticPr fontId="3"/>
  </si>
  <si>
    <t>障害者雇用状況</t>
    <rPh sb="0" eb="3">
      <t>ショウガイシャ</t>
    </rPh>
    <rPh sb="3" eb="5">
      <t>コヨウ</t>
    </rPh>
    <rPh sb="5" eb="7">
      <t>ジョウキョウ</t>
    </rPh>
    <phoneticPr fontId="3"/>
  </si>
  <si>
    <t>　障害者の雇用義務がないが、資格審査申請日において障害者を１名以上雇用している場合は「〇」を選択してください。</t>
    <rPh sb="1" eb="4">
      <t>ショウガイシャ</t>
    </rPh>
    <rPh sb="5" eb="9">
      <t>コヨウギム</t>
    </rPh>
    <rPh sb="14" eb="18">
      <t>シカクシンサ</t>
    </rPh>
    <rPh sb="18" eb="21">
      <t>シンセイビ</t>
    </rPh>
    <rPh sb="25" eb="28">
      <t>ショウガイシャ</t>
    </rPh>
    <rPh sb="30" eb="31">
      <t>メイ</t>
    </rPh>
    <rPh sb="31" eb="33">
      <t>イジョウ</t>
    </rPh>
    <rPh sb="33" eb="35">
      <t>コヨウ</t>
    </rPh>
    <rPh sb="39" eb="41">
      <t>バアイ</t>
    </rPh>
    <rPh sb="46" eb="48">
      <t>センタク</t>
    </rPh>
    <phoneticPr fontId="3"/>
  </si>
  <si>
    <t>　障害者の雇用義務がある場合は「〇」を選択してください。</t>
    <rPh sb="1" eb="4">
      <t>ショウガイシャ</t>
    </rPh>
    <rPh sb="5" eb="7">
      <t>コヨウ</t>
    </rPh>
    <rPh sb="7" eb="9">
      <t>ギム</t>
    </rPh>
    <rPh sb="12" eb="14">
      <t>バアイ</t>
    </rPh>
    <rPh sb="19" eb="21">
      <t>センタク</t>
    </rPh>
    <phoneticPr fontId="3"/>
  </si>
  <si>
    <t>職場体験等の受入れ</t>
    <rPh sb="0" eb="5">
      <t>ショクバタイケントウ</t>
    </rPh>
    <rPh sb="6" eb="7">
      <t>ウ</t>
    </rPh>
    <rPh sb="7" eb="8">
      <t>イ</t>
    </rPh>
    <phoneticPr fontId="3"/>
  </si>
  <si>
    <t>　ながおか働き方プラス応援プロジェクトに賛同している方で主観点の加算を希望される場合は「〇」を選択してください。</t>
    <rPh sb="5" eb="6">
      <t>ハタラ</t>
    </rPh>
    <rPh sb="7" eb="8">
      <t>カタ</t>
    </rPh>
    <rPh sb="11" eb="13">
      <t>オウエン</t>
    </rPh>
    <rPh sb="20" eb="22">
      <t>サンドウ</t>
    </rPh>
    <rPh sb="26" eb="27">
      <t>カタ</t>
    </rPh>
    <rPh sb="28" eb="31">
      <t>シュカンテン</t>
    </rPh>
    <rPh sb="32" eb="34">
      <t>カサン</t>
    </rPh>
    <rPh sb="35" eb="37">
      <t>キボウ</t>
    </rPh>
    <rPh sb="40" eb="42">
      <t>バアイ</t>
    </rPh>
    <rPh sb="47" eb="49">
      <t>センタク</t>
    </rPh>
    <phoneticPr fontId="3"/>
  </si>
  <si>
    <t>記載要領</t>
    <phoneticPr fontId="3"/>
  </si>
  <si>
    <t>１　本表は、入札参加を希望する業種毎に作成してください。</t>
    <phoneticPr fontId="3"/>
  </si>
  <si>
    <t>３　下請工事については、「注文者」の欄には元請業者名を記載し、「工事名、工事概要」の欄には下請工事の名称及び内容を記載してください。</t>
    <rPh sb="36" eb="38">
      <t>コウジ</t>
    </rPh>
    <rPh sb="38" eb="40">
      <t>ガイヨウ</t>
    </rPh>
    <rPh sb="50" eb="52">
      <t>メイショウ</t>
    </rPh>
    <rPh sb="52" eb="53">
      <t>オヨ</t>
    </rPh>
    <rPh sb="54" eb="56">
      <t>ナイヨウ</t>
    </rPh>
    <phoneticPr fontId="3"/>
  </si>
  <si>
    <t>４　「工事概要」の欄には、工種、工法、規模（延長、高さ、深さ、幅、延べ面積等）等を記載してください。</t>
  </si>
  <si>
    <t>代表者氏名フリガナ</t>
    <rPh sb="0" eb="2">
      <t>ダイヒョウ</t>
    </rPh>
    <rPh sb="2" eb="3">
      <t>モノ</t>
    </rPh>
    <rPh sb="3" eb="5">
      <t>シメイ</t>
    </rPh>
    <phoneticPr fontId="3"/>
  </si>
  <si>
    <t>JUCHUSHA_NO
(受注者番号)</t>
    <rPh sb="13" eb="16">
      <t>ジュチュウシャ</t>
    </rPh>
    <rPh sb="16" eb="18">
      <t>バンゴウ</t>
    </rPh>
    <phoneticPr fontId="3"/>
  </si>
  <si>
    <t>KOSHU_TYPE
(工種)</t>
    <rPh sb="12" eb="13">
      <t>コウ</t>
    </rPh>
    <rPh sb="13" eb="14">
      <t>タネ</t>
    </rPh>
    <phoneticPr fontId="3"/>
  </si>
  <si>
    <t>工種名称
※表示のみ。入力不要</t>
    <rPh sb="0" eb="4">
      <t>コウシュメイショウ</t>
    </rPh>
    <rPh sb="6" eb="8">
      <t>ヒョウジ</t>
    </rPh>
    <rPh sb="11" eb="13">
      <t>ニュウリョク</t>
    </rPh>
    <rPh sb="13" eb="15">
      <t>フヨウ</t>
    </rPh>
    <phoneticPr fontId="3"/>
  </si>
  <si>
    <t>KAKUTEI_DATE
(確定日)</t>
    <rPh sb="14" eb="16">
      <t>カクテイ</t>
    </rPh>
    <rPh sb="16" eb="17">
      <t>ビ</t>
    </rPh>
    <phoneticPr fontId="3"/>
  </si>
  <si>
    <t>KYOKA_DIV(許可区分)
１：特定　0:一般</t>
    <rPh sb="10" eb="12">
      <t>キョカ</t>
    </rPh>
    <rPh sb="12" eb="14">
      <t>クブン</t>
    </rPh>
    <rPh sb="18" eb="20">
      <t>トクテイ</t>
    </rPh>
    <rPh sb="23" eb="25">
      <t>イッパン</t>
    </rPh>
    <phoneticPr fontId="3"/>
  </si>
  <si>
    <t>HYOTEN
(総合評点)</t>
    <rPh sb="8" eb="10">
      <t>ソウゴウ</t>
    </rPh>
    <rPh sb="10" eb="12">
      <t>ヒョウテン</t>
    </rPh>
    <phoneticPr fontId="3"/>
  </si>
  <si>
    <t>SHOKUIN_IKKYU
(１級職員数)</t>
    <rPh sb="16" eb="17">
      <t>キュウ</t>
    </rPh>
    <rPh sb="17" eb="20">
      <t>ショクインスウ</t>
    </rPh>
    <phoneticPr fontId="3"/>
  </si>
  <si>
    <t>SHOKUIN_NIKYU
(2級職員数)</t>
    <rPh sb="16" eb="17">
      <t>キュウ</t>
    </rPh>
    <rPh sb="17" eb="20">
      <t>ショクインスウ</t>
    </rPh>
    <phoneticPr fontId="3"/>
  </si>
  <si>
    <t>SHOKUIN_SONOTA
(その他職員数)</t>
    <rPh sb="18" eb="19">
      <t>タ</t>
    </rPh>
    <rPh sb="19" eb="22">
      <t>ショクインスウ</t>
    </rPh>
    <phoneticPr fontId="3"/>
  </si>
  <si>
    <t>KAKUZUKE_TOKYU
(格付等級)</t>
    <rPh sb="16" eb="18">
      <t>カクヅ</t>
    </rPh>
    <rPh sb="18" eb="20">
      <t>トウキュウ</t>
    </rPh>
    <phoneticPr fontId="3"/>
  </si>
  <si>
    <t>ANZEN_ANSHIN(安全安心)
0:なし　1:あり</t>
    <rPh sb="13" eb="15">
      <t>アンゼン</t>
    </rPh>
    <rPh sb="15" eb="17">
      <t>アンシン</t>
    </rPh>
    <phoneticPr fontId="3"/>
  </si>
  <si>
    <t>SINSEI_DATE
(申請日)</t>
    <rPh sb="13" eb="15">
      <t>シンセイ</t>
    </rPh>
    <rPh sb="15" eb="16">
      <t>ビ</t>
    </rPh>
    <phoneticPr fontId="3"/>
  </si>
  <si>
    <t>000000</t>
    <phoneticPr fontId="3"/>
  </si>
  <si>
    <t>A</t>
    <phoneticPr fontId="3"/>
  </si>
  <si>
    <t>Y_HYOTEN
(Y評点)</t>
    <rPh sb="11" eb="13">
      <t>ヒョウテン</t>
    </rPh>
    <phoneticPr fontId="3"/>
  </si>
  <si>
    <t>決算日、審査基準日</t>
    <rPh sb="0" eb="3">
      <t>ケッサンビ</t>
    </rPh>
    <rPh sb="4" eb="6">
      <t>シンサ</t>
    </rPh>
    <rPh sb="6" eb="8">
      <t>キジュン</t>
    </rPh>
    <rPh sb="8" eb="9">
      <t>ビ</t>
    </rPh>
    <phoneticPr fontId="3"/>
  </si>
  <si>
    <t>000000</t>
    <phoneticPr fontId="3"/>
  </si>
  <si>
    <t>長岡市建設業協会</t>
    <rPh sb="0" eb="3">
      <t>ナガオカシ</t>
    </rPh>
    <rPh sb="3" eb="8">
      <t>ケンセツギョウキョウカイ</t>
    </rPh>
    <phoneticPr fontId="3"/>
  </si>
  <si>
    <t>評点（Ｙ）</t>
    <rPh sb="0" eb="2">
      <t>ヒョウテン</t>
    </rPh>
    <phoneticPr fontId="3"/>
  </si>
  <si>
    <t>　（半角数字）経営規模等評価結果通知書・総合評定値通知書に記載されている評点(Y)の数値を入力してください。</t>
    <rPh sb="2" eb="4">
      <t>ハンカク</t>
    </rPh>
    <rPh sb="4" eb="6">
      <t>スウジ</t>
    </rPh>
    <rPh sb="36" eb="38">
      <t>ヒョウテン</t>
    </rPh>
    <rPh sb="42" eb="44">
      <t>スウチ</t>
    </rPh>
    <phoneticPr fontId="3"/>
  </si>
  <si>
    <t>認定要件</t>
    <rPh sb="0" eb="4">
      <t>ニンテイヨウケン</t>
    </rPh>
    <phoneticPr fontId="3"/>
  </si>
  <si>
    <t>　①～③のうち該当するいずれか１つを選択してください。</t>
    <rPh sb="7" eb="9">
      <t>ガイトウ</t>
    </rPh>
    <rPh sb="18" eb="20">
      <t>センタク</t>
    </rPh>
    <phoneticPr fontId="3"/>
  </si>
  <si>
    <t>加入団体名</t>
    <rPh sb="0" eb="5">
      <t>カニュウダンタイメイ</t>
    </rPh>
    <phoneticPr fontId="3"/>
  </si>
  <si>
    <t>長岡管工事業協同組合</t>
    <phoneticPr fontId="3"/>
  </si>
  <si>
    <t>長岡市電設業協会</t>
    <rPh sb="0" eb="2">
      <t>ナガオカ</t>
    </rPh>
    <rPh sb="2" eb="3">
      <t>シ</t>
    </rPh>
    <rPh sb="3" eb="5">
      <t>デンセツ</t>
    </rPh>
    <rPh sb="5" eb="6">
      <t>ギョウ</t>
    </rPh>
    <rPh sb="6" eb="8">
      <t>キョウカイ</t>
    </rPh>
    <phoneticPr fontId="3"/>
  </si>
  <si>
    <t>中之島建設技術協議会</t>
    <rPh sb="0" eb="3">
      <t>ナカノシマ</t>
    </rPh>
    <rPh sb="3" eb="5">
      <t>ケンセツ</t>
    </rPh>
    <rPh sb="5" eb="7">
      <t>ギジュツ</t>
    </rPh>
    <rPh sb="7" eb="10">
      <t>キョウギカイ</t>
    </rPh>
    <phoneticPr fontId="3"/>
  </si>
  <si>
    <t>三島郡建設業組合</t>
    <rPh sb="0" eb="2">
      <t>ミシマ</t>
    </rPh>
    <rPh sb="2" eb="3">
      <t>グン</t>
    </rPh>
    <rPh sb="3" eb="6">
      <t>ケンセツギョウ</t>
    </rPh>
    <rPh sb="6" eb="8">
      <t>クミアイ</t>
    </rPh>
    <phoneticPr fontId="3"/>
  </si>
  <si>
    <t>川口建設業協会</t>
    <rPh sb="0" eb="2">
      <t>カワグチ</t>
    </rPh>
    <rPh sb="2" eb="5">
      <t>ケンセツギョウ</t>
    </rPh>
    <rPh sb="5" eb="7">
      <t>キョウカイ</t>
    </rPh>
    <phoneticPr fontId="3"/>
  </si>
  <si>
    <t>栃尾管工事業協同組合</t>
    <rPh sb="0" eb="2">
      <t>トチオ</t>
    </rPh>
    <rPh sb="2" eb="3">
      <t>カン</t>
    </rPh>
    <rPh sb="3" eb="5">
      <t>コウジ</t>
    </rPh>
    <rPh sb="5" eb="6">
      <t>ギョウ</t>
    </rPh>
    <rPh sb="6" eb="8">
      <t>キョウドウ</t>
    </rPh>
    <rPh sb="8" eb="10">
      <t>クミアイ</t>
    </rPh>
    <phoneticPr fontId="3"/>
  </si>
  <si>
    <t>長岡市緑地協会</t>
    <rPh sb="0" eb="3">
      <t>ナガオカシ</t>
    </rPh>
    <rPh sb="3" eb="5">
      <t>リョクチ</t>
    </rPh>
    <rPh sb="5" eb="7">
      <t>キョウカイ</t>
    </rPh>
    <phoneticPr fontId="3"/>
  </si>
  <si>
    <t>新潟県解体工事業協会</t>
    <rPh sb="0" eb="3">
      <t>ニイガタケン</t>
    </rPh>
    <rPh sb="3" eb="5">
      <t>カイタイ</t>
    </rPh>
    <rPh sb="5" eb="8">
      <t>コウジギョウ</t>
    </rPh>
    <rPh sb="8" eb="10">
      <t>キョウカイ</t>
    </rPh>
    <phoneticPr fontId="3"/>
  </si>
  <si>
    <t>新潟県鳶土工職組合連合会</t>
    <rPh sb="0" eb="3">
      <t>ニイガタケン</t>
    </rPh>
    <rPh sb="3" eb="4">
      <t>トビ</t>
    </rPh>
    <rPh sb="4" eb="6">
      <t>ドコウ</t>
    </rPh>
    <rPh sb="6" eb="7">
      <t>ショク</t>
    </rPh>
    <rPh sb="7" eb="9">
      <t>クミアイ</t>
    </rPh>
    <rPh sb="9" eb="12">
      <t>レンゴウカイ</t>
    </rPh>
    <phoneticPr fontId="3"/>
  </si>
  <si>
    <t>日本下水道管路管理業協会中越支部</t>
    <rPh sb="0" eb="5">
      <t>ニホンゲスイドウ</t>
    </rPh>
    <rPh sb="5" eb="10">
      <t>カンロカンリギョウ</t>
    </rPh>
    <rPh sb="10" eb="12">
      <t>キョウカイ</t>
    </rPh>
    <rPh sb="12" eb="16">
      <t>チュウエツシブ</t>
    </rPh>
    <phoneticPr fontId="3"/>
  </si>
  <si>
    <t>長岡建築協同組合</t>
    <rPh sb="0" eb="2">
      <t>ナガオカ</t>
    </rPh>
    <rPh sb="2" eb="4">
      <t>ケンチク</t>
    </rPh>
    <rPh sb="4" eb="6">
      <t>キョウドウ</t>
    </rPh>
    <rPh sb="6" eb="8">
      <t>クミアイ</t>
    </rPh>
    <phoneticPr fontId="3"/>
  </si>
  <si>
    <t>長岡電気工事協同組合</t>
    <phoneticPr fontId="3"/>
  </si>
  <si>
    <t>長岡鳶工業協同組合</t>
    <phoneticPr fontId="3"/>
  </si>
  <si>
    <t>長岡左官組合</t>
    <phoneticPr fontId="3"/>
  </si>
  <si>
    <t>長岡建具木工組合</t>
    <phoneticPr fontId="3"/>
  </si>
  <si>
    <t>長岡市建築板金工業組合</t>
    <phoneticPr fontId="3"/>
  </si>
  <si>
    <t>長岡畳業組合</t>
    <phoneticPr fontId="3"/>
  </si>
  <si>
    <t>長岡石材組合</t>
    <phoneticPr fontId="3"/>
  </si>
  <si>
    <t>長岡瓦業組合</t>
    <phoneticPr fontId="3"/>
  </si>
  <si>
    <t>長岡塗装業組合</t>
    <phoneticPr fontId="3"/>
  </si>
  <si>
    <t>新潟県鉄筋業協同組合</t>
    <phoneticPr fontId="3"/>
  </si>
  <si>
    <t>新潟県防水工事業協同組合中越支部</t>
    <phoneticPr fontId="3"/>
  </si>
  <si>
    <t>長岡セメント製品組合</t>
    <phoneticPr fontId="3"/>
  </si>
  <si>
    <t>長岡材木商組合</t>
    <phoneticPr fontId="3"/>
  </si>
  <si>
    <t>新潟県建築士会長岡支部</t>
    <phoneticPr fontId="3"/>
  </si>
  <si>
    <t>土木一式</t>
    <rPh sb="0" eb="4">
      <t>ドボクイッシキ</t>
    </rPh>
    <phoneticPr fontId="3"/>
  </si>
  <si>
    <t>下水道管渠</t>
    <rPh sb="0" eb="5">
      <t>ゲスイドウカンキョ</t>
    </rPh>
    <phoneticPr fontId="3"/>
  </si>
  <si>
    <t>管</t>
    <rPh sb="0" eb="1">
      <t>カン</t>
    </rPh>
    <phoneticPr fontId="3"/>
  </si>
  <si>
    <t>水道管</t>
    <rPh sb="0" eb="3">
      <t>スイドウカン</t>
    </rPh>
    <phoneticPr fontId="3"/>
  </si>
  <si>
    <t>建設工事入札参加資格審査申請書（兼長岡市安全安心地域づくり工事に係る地域貢献建設事業者認定申請書）　入力シート</t>
    <rPh sb="0" eb="4">
      <t>ケンセツコウジ</t>
    </rPh>
    <rPh sb="4" eb="10">
      <t>ニュウサツサンカシカク</t>
    </rPh>
    <rPh sb="10" eb="12">
      <t>シンサ</t>
    </rPh>
    <rPh sb="12" eb="15">
      <t>シンセイショ</t>
    </rPh>
    <rPh sb="16" eb="17">
      <t>ケン</t>
    </rPh>
    <rPh sb="17" eb="20">
      <t>ナガオカシ</t>
    </rPh>
    <rPh sb="20" eb="24">
      <t>アンゼンアンシン</t>
    </rPh>
    <rPh sb="24" eb="26">
      <t>チイキ</t>
    </rPh>
    <rPh sb="29" eb="31">
      <t>コウジ</t>
    </rPh>
    <rPh sb="32" eb="33">
      <t>カカ</t>
    </rPh>
    <rPh sb="34" eb="38">
      <t>チイキコウケン</t>
    </rPh>
    <rPh sb="38" eb="43">
      <t>ケンセツジギョウシャ</t>
    </rPh>
    <rPh sb="43" eb="48">
      <t>ニンテイシンセイショ</t>
    </rPh>
    <rPh sb="50" eb="52">
      <t>ニュウリョク</t>
    </rPh>
    <phoneticPr fontId="3"/>
  </si>
  <si>
    <t>備考欄</t>
    <rPh sb="0" eb="3">
      <t>ビコウラン</t>
    </rPh>
    <phoneticPr fontId="3"/>
  </si>
  <si>
    <t>入札参加希望業種</t>
    <rPh sb="0" eb="2">
      <t>ニュウサツ</t>
    </rPh>
    <rPh sb="2" eb="4">
      <t>サンカ</t>
    </rPh>
    <rPh sb="4" eb="6">
      <t>キボウ</t>
    </rPh>
    <rPh sb="6" eb="8">
      <t>ギョウシュ</t>
    </rPh>
    <phoneticPr fontId="3"/>
  </si>
  <si>
    <t>　安全安心地域づくり工事の入札参加を希望する工種について「〇」を選択してください。</t>
    <rPh sb="1" eb="7">
      <t>アンゼンアンシンチイキ</t>
    </rPh>
    <rPh sb="10" eb="12">
      <t>コウジ</t>
    </rPh>
    <phoneticPr fontId="3"/>
  </si>
  <si>
    <t>　長岡市安全安心地域づくり工事に係る</t>
    <rPh sb="1" eb="4">
      <t>ナガオカシ</t>
    </rPh>
    <rPh sb="16" eb="17">
      <t>カカ</t>
    </rPh>
    <phoneticPr fontId="3"/>
  </si>
  <si>
    <t>　地域貢献建設事業者認定申請書</t>
    <phoneticPr fontId="3"/>
  </si>
  <si>
    <t>　長岡市及び長岡市水道局が行う建設工事のうち、安全安心地域づくり工事の入札に参加したいので、地域貢献建設事業者に係る認定を申請します。
　なお、この申請書及び添付書類の全ての記載事項は、事実と相違ないことを誓約します。</t>
    <rPh sb="4" eb="5">
      <t>オヨ</t>
    </rPh>
    <rPh sb="6" eb="9">
      <t>ナガオカシ</t>
    </rPh>
    <rPh sb="9" eb="12">
      <t>スイドウキョク</t>
    </rPh>
    <rPh sb="50" eb="52">
      <t>ケンセツ</t>
    </rPh>
    <rPh sb="52" eb="55">
      <t>ジギョウシャ</t>
    </rPh>
    <rPh sb="56" eb="57">
      <t>カカ</t>
    </rPh>
    <rPh sb="58" eb="60">
      <t>ニンテイ</t>
    </rPh>
    <rPh sb="84" eb="85">
      <t>スベ</t>
    </rPh>
    <phoneticPr fontId="3"/>
  </si>
  <si>
    <t>　様</t>
    <rPh sb="1" eb="2">
      <t>サマ</t>
    </rPh>
    <phoneticPr fontId="3"/>
  </si>
  <si>
    <t>長岡市水道局長</t>
    <rPh sb="0" eb="3">
      <t>ナガオカシ</t>
    </rPh>
    <rPh sb="3" eb="6">
      <t>スイドウキョク</t>
    </rPh>
    <rPh sb="6" eb="7">
      <t>チョウ</t>
    </rPh>
    <phoneticPr fontId="3"/>
  </si>
  <si>
    <t>　地域貢献建設事業者の認定について、長岡市内に本社を有し、かつ、次の１から３までの要件のうち一つ以上の実績を有しているので、関係書類を添えて申請します。</t>
    <rPh sb="5" eb="7">
      <t>ケンセツ</t>
    </rPh>
    <rPh sb="18" eb="22">
      <t>ナガオカシナイ</t>
    </rPh>
    <rPh sb="23" eb="25">
      <t>ホンシャ</t>
    </rPh>
    <rPh sb="26" eb="27">
      <t>ユウ</t>
    </rPh>
    <rPh sb="32" eb="33">
      <t>ツギ</t>
    </rPh>
    <phoneticPr fontId="3"/>
  </si>
  <si>
    <t>※</t>
    <phoneticPr fontId="3"/>
  </si>
  <si>
    <r>
      <t>下記の要件のうち該当する</t>
    </r>
    <r>
      <rPr>
        <u/>
        <sz val="11"/>
        <rFont val="ＭＳ 明朝"/>
        <family val="1"/>
        <charset val="128"/>
      </rPr>
      <t>いずれか１つにチェックを付けてください</t>
    </r>
    <r>
      <rPr>
        <sz val="11"/>
        <rFont val="ＭＳ 明朝"/>
        <family val="1"/>
        <charset val="128"/>
      </rPr>
      <t>。</t>
    </r>
    <rPh sb="0" eb="2">
      <t>カキ</t>
    </rPh>
    <rPh sb="3" eb="5">
      <t>ヨウケン</t>
    </rPh>
    <rPh sb="24" eb="25">
      <t>ツ</t>
    </rPh>
    <phoneticPr fontId="3"/>
  </si>
  <si>
    <t>申請書の提出日現在、長岡市と災害協定（協定内容は問いません。）を締結している。</t>
    <rPh sb="0" eb="3">
      <t>シンセイショ</t>
    </rPh>
    <rPh sb="4" eb="6">
      <t>テイシュツ</t>
    </rPh>
    <rPh sb="6" eb="7">
      <t>ビ</t>
    </rPh>
    <phoneticPr fontId="3"/>
  </si>
  <si>
    <t>「加入団体名：</t>
    <phoneticPr fontId="3"/>
  </si>
  <si>
    <t>」（協定書の写しは不要です。）</t>
    <rPh sb="2" eb="5">
      <t>キョウテイショ</t>
    </rPh>
    <rPh sb="6" eb="7">
      <t>ウツ</t>
    </rPh>
    <rPh sb="9" eb="11">
      <t>フヨウ</t>
    </rPh>
    <phoneticPr fontId="3"/>
  </si>
  <si>
    <r>
      <t>指示書</t>
    </r>
    <r>
      <rPr>
        <sz val="11"/>
        <rFont val="ＭＳ 明朝"/>
        <family val="1"/>
        <charset val="128"/>
      </rPr>
      <t>により市有施設等の緊急的な修繕又は維持管理業務の実績がある。</t>
    </r>
    <rPh sb="10" eb="11">
      <t>トウ</t>
    </rPh>
    <phoneticPr fontId="3"/>
  </si>
  <si>
    <t>災害に起因する市有施設等の応急工事の実績がある。</t>
    <rPh sb="11" eb="12">
      <t>トウ</t>
    </rPh>
    <phoneticPr fontId="3"/>
  </si>
  <si>
    <t>【関係書類】上記要件に該当することを証する契約書、請書、指示書等の写し</t>
    <rPh sb="1" eb="3">
      <t>カンケイ</t>
    </rPh>
    <rPh sb="3" eb="5">
      <t>ショルイ</t>
    </rPh>
    <phoneticPr fontId="3"/>
  </si>
  <si>
    <t xml:space="preserve"> ※　長岡市建設工事入札参加資格者名簿に登載されている工種のうち安全安心地域づくり</t>
    <rPh sb="3" eb="6">
      <t>ナガオカシ</t>
    </rPh>
    <rPh sb="6" eb="10">
      <t>ケンセツコウジ</t>
    </rPh>
    <rPh sb="10" eb="17">
      <t>ニュウサツサンカシカクシャ</t>
    </rPh>
    <rPh sb="17" eb="19">
      <t>メイボ</t>
    </rPh>
    <rPh sb="20" eb="22">
      <t>トウサイ</t>
    </rPh>
    <rPh sb="27" eb="29">
      <t>コウシュ</t>
    </rPh>
    <rPh sb="32" eb="36">
      <t>アンゼンアンシン</t>
    </rPh>
    <rPh sb="36" eb="38">
      <t>チイキ</t>
    </rPh>
    <phoneticPr fontId="3"/>
  </si>
  <si>
    <t>　 工事の入札参加を希望する工種の全てにチェックを付けてください。</t>
    <rPh sb="6" eb="7">
      <t>サツ</t>
    </rPh>
    <rPh sb="7" eb="9">
      <t>サンカ</t>
    </rPh>
    <rPh sb="10" eb="12">
      <t>キボウ</t>
    </rPh>
    <rPh sb="14" eb="16">
      <t>コウシュ</t>
    </rPh>
    <rPh sb="17" eb="18">
      <t>スベ</t>
    </rPh>
    <rPh sb="25" eb="26">
      <t>ツ</t>
    </rPh>
    <phoneticPr fontId="3"/>
  </si>
  <si>
    <t xml:space="preserve">  当該申請に係る入札参加希望工種</t>
    <rPh sb="2" eb="4">
      <t>トウガイ</t>
    </rPh>
    <rPh sb="4" eb="6">
      <t>シンセイ</t>
    </rPh>
    <rPh sb="7" eb="8">
      <t>カカ</t>
    </rPh>
    <rPh sb="9" eb="13">
      <t>ニュウサツサンカ</t>
    </rPh>
    <rPh sb="13" eb="15">
      <t>キボウ</t>
    </rPh>
    <rPh sb="15" eb="17">
      <t>コウシュ</t>
    </rPh>
    <phoneticPr fontId="3"/>
  </si>
  <si>
    <t>　　ア 土木一式　　イ 下水道管渠　　ウ 管　　エ 水道管</t>
    <phoneticPr fontId="3"/>
  </si>
  <si>
    <t>フリガナ</t>
    <phoneticPr fontId="3"/>
  </si>
  <si>
    <t>電話番号　</t>
    <rPh sb="0" eb="2">
      <t>デンワ</t>
    </rPh>
    <rPh sb="2" eb="4">
      <t>バンゴウ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</si>
  <si>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</si>
  <si>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資本関係・人的関係に関する届出書</t>
    <rPh sb="0" eb="4">
      <t>シホンカンケイ</t>
    </rPh>
    <rPh sb="5" eb="9">
      <t>ジンテキカンケイ</t>
    </rPh>
    <rPh sb="10" eb="11">
      <t>カン</t>
    </rPh>
    <rPh sb="13" eb="16">
      <t>トドケデショ</t>
    </rPh>
    <phoneticPr fontId="25"/>
  </si>
  <si>
    <t>長　　　岡　　　市　　　長　様</t>
    <rPh sb="0" eb="1">
      <t>チョウ</t>
    </rPh>
    <rPh sb="4" eb="5">
      <t>オカ</t>
    </rPh>
    <rPh sb="8" eb="9">
      <t>シ</t>
    </rPh>
    <rPh sb="12" eb="13">
      <t>チョウ</t>
    </rPh>
    <rPh sb="14" eb="15">
      <t>サマ</t>
    </rPh>
    <phoneticPr fontId="25"/>
  </si>
  <si>
    <t>長　岡　市　水　道　局　長　様</t>
    <rPh sb="0" eb="1">
      <t>チョウ</t>
    </rPh>
    <rPh sb="2" eb="3">
      <t>オカ</t>
    </rPh>
    <rPh sb="4" eb="5">
      <t>シ</t>
    </rPh>
    <rPh sb="6" eb="7">
      <t>ミズ</t>
    </rPh>
    <rPh sb="8" eb="9">
      <t>ミチ</t>
    </rPh>
    <rPh sb="10" eb="11">
      <t>キョク</t>
    </rPh>
    <rPh sb="12" eb="13">
      <t>チョウ</t>
    </rPh>
    <rPh sb="14" eb="15">
      <t>サマ</t>
    </rPh>
    <phoneticPr fontId="25"/>
  </si>
  <si>
    <t>長岡地域土地開発公社理事長　様</t>
    <rPh sb="0" eb="4">
      <t>ナガオカチイキ</t>
    </rPh>
    <rPh sb="4" eb="8">
      <t>トチカイハツ</t>
    </rPh>
    <rPh sb="8" eb="10">
      <t>コウシャ</t>
    </rPh>
    <rPh sb="10" eb="12">
      <t>リジ</t>
    </rPh>
    <rPh sb="12" eb="13">
      <t>チョウ</t>
    </rPh>
    <rPh sb="14" eb="15">
      <t>サマ</t>
    </rPh>
    <phoneticPr fontId="25"/>
  </si>
  <si>
    <t>住所（所在地）</t>
    <rPh sb="0" eb="2">
      <t>ジュウショ</t>
    </rPh>
    <rPh sb="3" eb="6">
      <t>ショザイチ</t>
    </rPh>
    <phoneticPr fontId="25"/>
  </si>
  <si>
    <t>商号又は名称</t>
    <rPh sb="0" eb="2">
      <t>ショウゴウ</t>
    </rPh>
    <rPh sb="2" eb="3">
      <t>マタ</t>
    </rPh>
    <rPh sb="4" eb="6">
      <t>メイショウ</t>
    </rPh>
    <phoneticPr fontId="25"/>
  </si>
  <si>
    <t>代表者職・氏名</t>
    <rPh sb="0" eb="3">
      <t>ダイヒョウシャ</t>
    </rPh>
    <rPh sb="3" eb="4">
      <t>ショク</t>
    </rPh>
    <rPh sb="5" eb="7">
      <t>シメイ</t>
    </rPh>
    <phoneticPr fontId="25"/>
  </si>
  <si>
    <t>自社と他の入札参加資格審査申請者の資本関係又は人的関係の状況は、下記のとおり相違あ</t>
    <rPh sb="15" eb="16">
      <t>モノ</t>
    </rPh>
    <phoneticPr fontId="25"/>
  </si>
  <si>
    <t>りません。</t>
    <phoneticPr fontId="25"/>
  </si>
  <si>
    <t>記</t>
    <rPh sb="0" eb="1">
      <t>キ</t>
    </rPh>
    <phoneticPr fontId="25"/>
  </si>
  <si>
    <t>２　資本関係に関する事項</t>
    <rPh sb="2" eb="6">
      <t>シホンカンケイ</t>
    </rPh>
    <rPh sb="7" eb="8">
      <t>カン</t>
    </rPh>
    <rPh sb="10" eb="12">
      <t>ジコウ</t>
    </rPh>
    <phoneticPr fontId="25"/>
  </si>
  <si>
    <t>所在地</t>
    <rPh sb="0" eb="3">
      <t>ショザイチ</t>
    </rPh>
    <phoneticPr fontId="25"/>
  </si>
  <si>
    <t>備考</t>
    <rPh sb="0" eb="2">
      <t>ビコウ</t>
    </rPh>
    <phoneticPr fontId="25"/>
  </si>
  <si>
    <t>３　人的関係に関する事項</t>
    <rPh sb="2" eb="6">
      <t>ジンテキカンケイ</t>
    </rPh>
    <rPh sb="7" eb="8">
      <t>カン</t>
    </rPh>
    <rPh sb="10" eb="12">
      <t>ジコウ</t>
    </rPh>
    <phoneticPr fontId="25"/>
  </si>
  <si>
    <t>自社の役職</t>
    <rPh sb="0" eb="2">
      <t>ジシャ</t>
    </rPh>
    <rPh sb="3" eb="5">
      <t>ヤクショク</t>
    </rPh>
    <phoneticPr fontId="25"/>
  </si>
  <si>
    <t>役員等の氏名</t>
    <rPh sb="0" eb="3">
      <t>ヤクイントウ</t>
    </rPh>
    <rPh sb="4" eb="6">
      <t>シメイ</t>
    </rPh>
    <phoneticPr fontId="25"/>
  </si>
  <si>
    <t>兼任先の商号又は名称</t>
    <rPh sb="0" eb="3">
      <t>ケンニンサキ</t>
    </rPh>
    <rPh sb="4" eb="6">
      <t>ショウゴウ</t>
    </rPh>
    <rPh sb="6" eb="7">
      <t>マタ</t>
    </rPh>
    <rPh sb="8" eb="10">
      <t>メイショウ</t>
    </rPh>
    <phoneticPr fontId="25"/>
  </si>
  <si>
    <t>兼任先での役職</t>
    <rPh sb="0" eb="3">
      <t>ケンニンサキ</t>
    </rPh>
    <rPh sb="5" eb="7">
      <t>ヤクショク</t>
    </rPh>
    <phoneticPr fontId="25"/>
  </si>
  <si>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25"/>
  </si>
  <si>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</si>
  <si>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</si>
  <si>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</si>
  <si>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</si>
  <si>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t>請負代金(千円)</t>
    <phoneticPr fontId="3"/>
  </si>
  <si>
    <t>※所有等の終了予定時期（複数台所有の場合は、最も先の時期を記載してください。）
　また、所有している場合については、減価償却終了予定年月を記載してください。</t>
    <phoneticPr fontId="3"/>
  </si>
  <si>
    <t>申請区分</t>
    <rPh sb="0" eb="4">
      <t>シンセイクブン</t>
    </rPh>
    <phoneticPr fontId="3"/>
  </si>
  <si>
    <t>※以下の項目は、委任先の支店、営業所等で機械を所有している場合は、支店、営業所等での状況
　を記載してください。</t>
    <rPh sb="1" eb="3">
      <t>イカ</t>
    </rPh>
    <rPh sb="4" eb="6">
      <t>コウモク</t>
    </rPh>
    <rPh sb="20" eb="22">
      <t>キカイ</t>
    </rPh>
    <rPh sb="42" eb="44">
      <t>ジョウキョウ</t>
    </rPh>
    <rPh sb="47" eb="49">
      <t>キサイ</t>
    </rPh>
    <phoneticPr fontId="3"/>
  </si>
  <si>
    <t>※市内本社の方で機械を所有（リース、レンタル等を含む。）していない場合は、「０台」と記
　載して提出してください。</t>
    <rPh sb="1" eb="3">
      <t>シナイ</t>
    </rPh>
    <rPh sb="3" eb="5">
      <t>ホンシャ</t>
    </rPh>
    <rPh sb="6" eb="7">
      <t>カタ</t>
    </rPh>
    <rPh sb="8" eb="10">
      <t>キカイ</t>
    </rPh>
    <rPh sb="22" eb="23">
      <t>トウ</t>
    </rPh>
    <rPh sb="24" eb="25">
      <t>フク</t>
    </rPh>
    <rPh sb="39" eb="40">
      <t>ダイ</t>
    </rPh>
    <rPh sb="42" eb="43">
      <t>キ</t>
    </rPh>
    <rPh sb="45" eb="46">
      <t>サイ</t>
    </rPh>
    <rPh sb="48" eb="50">
      <t>テイシュツ</t>
    </rPh>
    <phoneticPr fontId="3"/>
  </si>
  <si>
    <t>※委任先の支店、営業所等で機械を所有していない場合は、「０台」と記載し、（　）に「本社
　○台所有」と記載してください。（委任先で所有している場合は、本社所有台数の記載は不要
　です。）</t>
    <rPh sb="13" eb="15">
      <t>キカイ</t>
    </rPh>
    <rPh sb="29" eb="30">
      <t>ダイ</t>
    </rPh>
    <rPh sb="32" eb="34">
      <t>キサイ</t>
    </rPh>
    <rPh sb="48" eb="49">
      <t>アリ</t>
    </rPh>
    <rPh sb="61" eb="63">
      <t>イニン</t>
    </rPh>
    <rPh sb="63" eb="64">
      <t>サキ</t>
    </rPh>
    <rPh sb="75" eb="77">
      <t>ホンシャ</t>
    </rPh>
    <rPh sb="77" eb="79">
      <t>ショユウ</t>
    </rPh>
    <rPh sb="79" eb="81">
      <t>ダイスウ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</si>
  <si>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</si>
  <si>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26"/>
  </si>
  <si>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26"/>
  </si>
  <si>
    <t>３　契約権限等を委任する支店、営業所等の情報</t>
    <rPh sb="2" eb="7">
      <t>ケイヤクケンゲントウ</t>
    </rPh>
    <rPh sb="8" eb="10">
      <t>イニン</t>
    </rPh>
    <rPh sb="12" eb="14">
      <t>シテン</t>
    </rPh>
    <rPh sb="15" eb="19">
      <t>エイギョウショトウ</t>
    </rPh>
    <rPh sb="20" eb="22">
      <t>ジョウホウ</t>
    </rPh>
    <phoneticPr fontId="3"/>
  </si>
  <si>
    <t>代理人職名</t>
    <rPh sb="0" eb="3">
      <t>ダイリニン</t>
    </rPh>
    <rPh sb="3" eb="4">
      <t>ショク</t>
    </rPh>
    <rPh sb="4" eb="5">
      <t>メイ</t>
    </rPh>
    <phoneticPr fontId="3"/>
  </si>
  <si>
    <t>代理人氏名フリガナ</t>
    <rPh sb="0" eb="3">
      <t>ダイリニン</t>
    </rPh>
    <rPh sb="3" eb="5">
      <t>シメイ</t>
    </rPh>
    <phoneticPr fontId="3"/>
  </si>
  <si>
    <t>４　入札参加希望業種</t>
    <rPh sb="2" eb="8">
      <t>ニュウサツサンカキボウ</t>
    </rPh>
    <rPh sb="8" eb="10">
      <t>ギョウシュ</t>
    </rPh>
    <phoneticPr fontId="3"/>
  </si>
  <si>
    <t>５　主観点</t>
    <rPh sb="2" eb="5">
      <t>シュカンテン</t>
    </rPh>
    <phoneticPr fontId="3"/>
  </si>
  <si>
    <r>
      <t>６　安全安心地域づくり工事</t>
    </r>
    <r>
      <rPr>
        <sz val="12"/>
        <color indexed="10"/>
        <rFont val="ＭＳ ゴシック"/>
        <family val="3"/>
        <charset val="128"/>
      </rPr>
      <t>（希望しない場合は入力不要）</t>
    </r>
    <rPh sb="2" eb="6">
      <t>アンゼンアンシン</t>
    </rPh>
    <rPh sb="6" eb="8">
      <t>チイキ</t>
    </rPh>
    <rPh sb="11" eb="13">
      <t>コウジ</t>
    </rPh>
    <rPh sb="14" eb="16">
      <t>キボウ</t>
    </rPh>
    <phoneticPr fontId="3"/>
  </si>
  <si>
    <t>本社所在地</t>
    <rPh sb="0" eb="5">
      <t>ホンシャショザイチ</t>
    </rPh>
    <phoneticPr fontId="3"/>
  </si>
  <si>
    <t>１　資本関係又は人的関係の有無　　　</t>
    <rPh sb="2" eb="7">
      <t>シホンカンケイマタ</t>
    </rPh>
    <rPh sb="8" eb="12">
      <t>ジンテキカンケイ</t>
    </rPh>
    <rPh sb="13" eb="15">
      <t>ウム</t>
    </rPh>
    <phoneticPr fontId="25"/>
  </si>
  <si>
    <t>③総合評定値
(P)</t>
    <rPh sb="1" eb="3">
      <t>ソウゴウ</t>
    </rPh>
    <rPh sb="3" eb="6">
      <t>ヒョウテイチ</t>
    </rPh>
    <phoneticPr fontId="3"/>
  </si>
  <si>
    <t>④技術職員数</t>
    <rPh sb="1" eb="3">
      <t>ギジュツ</t>
    </rPh>
    <rPh sb="3" eb="5">
      <t>ショクイン</t>
    </rPh>
    <rPh sb="5" eb="6">
      <t>スウ</t>
    </rPh>
    <phoneticPr fontId="3"/>
  </si>
  <si>
    <t>一級</t>
    <rPh sb="0" eb="1">
      <t>イチ</t>
    </rPh>
    <rPh sb="1" eb="2">
      <t>キュウ</t>
    </rPh>
    <phoneticPr fontId="3"/>
  </si>
  <si>
    <t>二級</t>
    <rPh sb="0" eb="2">
      <t>ニキュウ</t>
    </rPh>
    <phoneticPr fontId="3"/>
  </si>
  <si>
    <t>電子入札の登録番号</t>
    <rPh sb="0" eb="4">
      <t>デンシニュウサツ</t>
    </rPh>
    <rPh sb="5" eb="9">
      <t>トウロクバンゴウ</t>
    </rPh>
    <phoneticPr fontId="3"/>
  </si>
  <si>
    <t>建設業の許可番号</t>
    <rPh sb="0" eb="3">
      <t>ケンセツギョウ</t>
    </rPh>
    <rPh sb="4" eb="8">
      <t>キョカバンゴウ</t>
    </rPh>
    <phoneticPr fontId="3"/>
  </si>
  <si>
    <t>建設業許可の許可者</t>
    <rPh sb="0" eb="3">
      <t>ケンセツギョウ</t>
    </rPh>
    <rPh sb="3" eb="5">
      <t>キョカ</t>
    </rPh>
    <rPh sb="6" eb="8">
      <t>キョカ</t>
    </rPh>
    <rPh sb="8" eb="9">
      <t>シャ</t>
    </rPh>
    <phoneticPr fontId="3"/>
  </si>
  <si>
    <t>国土交通大臣許可</t>
    <rPh sb="0" eb="6">
      <t>コクドコウツウダイジン</t>
    </rPh>
    <rPh sb="6" eb="8">
      <t>キョカ</t>
    </rPh>
    <phoneticPr fontId="27"/>
  </si>
  <si>
    <t>00</t>
  </si>
  <si>
    <t>青森県知事許可</t>
  </si>
  <si>
    <t>02</t>
  </si>
  <si>
    <t>岩手県知事許可</t>
  </si>
  <si>
    <t>03</t>
  </si>
  <si>
    <t>宮城県知事許可</t>
  </si>
  <si>
    <t>04</t>
  </si>
  <si>
    <t>秋田県知事許可</t>
  </si>
  <si>
    <t>05</t>
  </si>
  <si>
    <t>山形県知事許可</t>
  </si>
  <si>
    <t>06</t>
  </si>
  <si>
    <t>福島県知事許可</t>
  </si>
  <si>
    <t>07</t>
  </si>
  <si>
    <t>茨城県知事許可</t>
  </si>
  <si>
    <t>08</t>
  </si>
  <si>
    <t>栃木県知事許可</t>
  </si>
  <si>
    <t>09</t>
  </si>
  <si>
    <t>群馬県知事許可</t>
  </si>
  <si>
    <t>10</t>
  </si>
  <si>
    <t>埼玉県知事許可</t>
  </si>
  <si>
    <t>11</t>
  </si>
  <si>
    <t>千葉県知事許可</t>
  </si>
  <si>
    <t>12</t>
  </si>
  <si>
    <t>東京都知事許可</t>
  </si>
  <si>
    <t>13</t>
  </si>
  <si>
    <t>神奈川県知事許可</t>
  </si>
  <si>
    <t>14</t>
  </si>
  <si>
    <t>新潟県知事許可</t>
  </si>
  <si>
    <t>15</t>
  </si>
  <si>
    <t>富山県知事許可</t>
  </si>
  <si>
    <t>16</t>
  </si>
  <si>
    <t>石川県知事許可</t>
  </si>
  <si>
    <t>17</t>
  </si>
  <si>
    <t>福井県知事許可</t>
  </si>
  <si>
    <t>18</t>
  </si>
  <si>
    <t>山梨県知事許可</t>
  </si>
  <si>
    <t>19</t>
  </si>
  <si>
    <t>長野県知事許可</t>
  </si>
  <si>
    <t>20</t>
  </si>
  <si>
    <t>岐阜県知事許可</t>
  </si>
  <si>
    <t>21</t>
  </si>
  <si>
    <t>静岡県知事許可</t>
  </si>
  <si>
    <t>22</t>
  </si>
  <si>
    <t>愛知県知事許可</t>
  </si>
  <si>
    <t>23</t>
  </si>
  <si>
    <t>三重県知事許可</t>
  </si>
  <si>
    <t>24</t>
  </si>
  <si>
    <t>滋賀県知事許可</t>
  </si>
  <si>
    <t>25</t>
  </si>
  <si>
    <t>京都府知事許可</t>
  </si>
  <si>
    <t>26</t>
  </si>
  <si>
    <t>大阪府知事許可</t>
  </si>
  <si>
    <t>27</t>
  </si>
  <si>
    <t>兵庫県知事許可</t>
  </si>
  <si>
    <t>28</t>
  </si>
  <si>
    <t>奈良県知事許可</t>
  </si>
  <si>
    <t>29</t>
  </si>
  <si>
    <t>和歌山県知事許可</t>
  </si>
  <si>
    <t>30</t>
  </si>
  <si>
    <t>鳥取県知事許可</t>
  </si>
  <si>
    <t>31</t>
  </si>
  <si>
    <t>島根県知事許可</t>
  </si>
  <si>
    <t>32</t>
  </si>
  <si>
    <t>岡山県知事許可</t>
  </si>
  <si>
    <t>33</t>
  </si>
  <si>
    <t>広島県知事許可</t>
  </si>
  <si>
    <t>34</t>
  </si>
  <si>
    <t>山口県知事許可</t>
  </si>
  <si>
    <t>35</t>
  </si>
  <si>
    <t>徳島県知事許可</t>
  </si>
  <si>
    <t>36</t>
  </si>
  <si>
    <t>香川県知事許可</t>
  </si>
  <si>
    <t>37</t>
  </si>
  <si>
    <t>愛媛県知事許可</t>
  </si>
  <si>
    <t>38</t>
  </si>
  <si>
    <t>高知県知事許可</t>
  </si>
  <si>
    <t>39</t>
  </si>
  <si>
    <t>福岡県知事許可</t>
  </si>
  <si>
    <t>40</t>
  </si>
  <si>
    <t>佐賀県知事許可</t>
  </si>
  <si>
    <t>41</t>
  </si>
  <si>
    <t>長崎県知事許可</t>
  </si>
  <si>
    <t>42</t>
  </si>
  <si>
    <t>熊本県知事許可</t>
  </si>
  <si>
    <t>43</t>
  </si>
  <si>
    <t>大分県知事許可</t>
  </si>
  <si>
    <t>44</t>
  </si>
  <si>
    <t>宮崎県知事許可</t>
  </si>
  <si>
    <t>45</t>
  </si>
  <si>
    <t>鹿児島県知事許可</t>
  </si>
  <si>
    <t>46</t>
  </si>
  <si>
    <t>沖縄県知事許可</t>
  </si>
  <si>
    <t>47</t>
  </si>
  <si>
    <t>工事経歴書</t>
    <phoneticPr fontId="3"/>
  </si>
  <si>
    <t>元請/下請</t>
    <phoneticPr fontId="3"/>
  </si>
  <si>
    <t>注文者</t>
    <phoneticPr fontId="3"/>
  </si>
  <si>
    <t>工事名</t>
    <phoneticPr fontId="3"/>
  </si>
  <si>
    <t>工事概要</t>
    <rPh sb="0" eb="4">
      <t>コウジガイヨウ</t>
    </rPh>
    <phoneticPr fontId="3"/>
  </si>
  <si>
    <t>２　過去５年以内の期間でなるべく工事概要の異なる実績を記載してください。（公共工事以外も含む。）</t>
    <phoneticPr fontId="3"/>
  </si>
  <si>
    <t>　（全角）プルダウンで選択してください。</t>
    <rPh sb="2" eb="4">
      <t>ゼンカク</t>
    </rPh>
    <rPh sb="11" eb="13">
      <t>センタク</t>
    </rPh>
    <phoneticPr fontId="3"/>
  </si>
  <si>
    <t>　（半角）許可番号（６桁）を入力してください。先頭の許可者コード２桁は、許可者を選択すると自動入力されます。</t>
    <rPh sb="2" eb="4">
      <t>ハンカク</t>
    </rPh>
    <rPh sb="5" eb="9">
      <t>キョカバンゴウ</t>
    </rPh>
    <rPh sb="11" eb="12">
      <t>ケタ</t>
    </rPh>
    <rPh sb="14" eb="16">
      <t>ニュウリョク</t>
    </rPh>
    <rPh sb="23" eb="25">
      <t>セントウ</t>
    </rPh>
    <rPh sb="26" eb="29">
      <t>キョカシャ</t>
    </rPh>
    <rPh sb="33" eb="34">
      <t>ケタ</t>
    </rPh>
    <rPh sb="36" eb="39">
      <t>キョカシャ</t>
    </rPh>
    <rPh sb="40" eb="42">
      <t>センタク</t>
    </rPh>
    <rPh sb="45" eb="49">
      <t>ジドウニュウリョク</t>
    </rPh>
    <phoneticPr fontId="3"/>
  </si>
  <si>
    <t>技術職員数</t>
    <rPh sb="0" eb="2">
      <t>ギジュツ</t>
    </rPh>
    <rPh sb="2" eb="4">
      <t>ショクイン</t>
    </rPh>
    <rPh sb="4" eb="5">
      <t>スウ</t>
    </rPh>
    <phoneticPr fontId="3"/>
  </si>
  <si>
    <t>　入札参加を希望する工種について「〇」を選択してください。</t>
    <rPh sb="1" eb="5">
      <t>ニュウサツサンカ</t>
    </rPh>
    <rPh sb="6" eb="8">
      <t>キボウ</t>
    </rPh>
    <rPh sb="10" eb="12">
      <t>コウシュ</t>
    </rPh>
    <rPh sb="20" eb="22">
      <t>センタク</t>
    </rPh>
    <phoneticPr fontId="3"/>
  </si>
  <si>
    <t>　また、別シートの「工事経歴書」に希望する工種の工事経歴を必ず載せてください。</t>
    <rPh sb="4" eb="5">
      <t>ベツ</t>
    </rPh>
    <rPh sb="10" eb="12">
      <t>コウジ</t>
    </rPh>
    <rPh sb="17" eb="19">
      <t>キボウ</t>
    </rPh>
    <rPh sb="21" eb="23">
      <t>コウシュ</t>
    </rPh>
    <rPh sb="24" eb="26">
      <t>コウジ</t>
    </rPh>
    <rPh sb="26" eb="28">
      <t>ケイレキ</t>
    </rPh>
    <rPh sb="29" eb="30">
      <t>カナラ</t>
    </rPh>
    <rPh sb="31" eb="32">
      <t>ノ</t>
    </rPh>
    <phoneticPr fontId="3"/>
  </si>
  <si>
    <t>委　　任　　状</t>
    <phoneticPr fontId="3"/>
  </si>
  <si>
    <t>長　　　岡　　　市　　　長  様</t>
    <phoneticPr fontId="3"/>
  </si>
  <si>
    <t>長　岡　市　水　道　局　長　様</t>
    <rPh sb="6" eb="7">
      <t>スイ</t>
    </rPh>
    <rPh sb="8" eb="9">
      <t>ドウ</t>
    </rPh>
    <rPh sb="10" eb="11">
      <t>キョク</t>
    </rPh>
    <rPh sb="12" eb="13">
      <t>チョウ</t>
    </rPh>
    <rPh sb="14" eb="15">
      <t>サマ</t>
    </rPh>
    <phoneticPr fontId="3"/>
  </si>
  <si>
    <t>（委　任　者）　</t>
    <phoneticPr fontId="3"/>
  </si>
  <si>
    <t>住　　所</t>
    <phoneticPr fontId="3"/>
  </si>
  <si>
    <t>委任者職・氏名</t>
    <phoneticPr fontId="3"/>
  </si>
  <si>
    <t>私は、下記の者を代理人と定め、次のとおり事務を処理する権限を委任いたします。</t>
    <phoneticPr fontId="3"/>
  </si>
  <si>
    <t>記</t>
  </si>
  <si>
    <t>（受　任　者）　</t>
    <phoneticPr fontId="3"/>
  </si>
  <si>
    <t>受任者職・氏名</t>
    <phoneticPr fontId="3"/>
  </si>
  <si>
    <t>１　委任事項</t>
    <phoneticPr fontId="3"/>
  </si>
  <si>
    <t>(1)　入札及び見積りに関すること。</t>
    <phoneticPr fontId="3"/>
  </si>
  <si>
    <t>(2)　契約の締結に関すること。</t>
    <phoneticPr fontId="3"/>
  </si>
  <si>
    <t>(3)　契約の履行に関すること。</t>
    <phoneticPr fontId="3"/>
  </si>
  <si>
    <t>(4)　代金の請求に関すること。</t>
    <phoneticPr fontId="3"/>
  </si>
  <si>
    <t>(5)　復代理人の選任に関すること。</t>
    <phoneticPr fontId="3"/>
  </si>
  <si>
    <t>(6)　その他、これらに付随する一切の件。</t>
    <phoneticPr fontId="3"/>
  </si>
  <si>
    <t>　「障害者雇用に関する優良な中小事業主に対する認定制度」の認定事業主である場合は「〇」を選択してください。</t>
    <rPh sb="37" eb="39">
      <t>バアイ</t>
    </rPh>
    <phoneticPr fontId="3"/>
  </si>
  <si>
    <t>　①を選択した場合は加入団体名を選択してください。（②、③を選択した場合は入力不要）</t>
    <rPh sb="3" eb="5">
      <t>センタク</t>
    </rPh>
    <rPh sb="7" eb="9">
      <t>バアイ</t>
    </rPh>
    <rPh sb="10" eb="15">
      <t>カニュウダンタイメイ</t>
    </rPh>
    <rPh sb="16" eb="18">
      <t>センタク</t>
    </rPh>
    <rPh sb="30" eb="32">
      <t>センタク</t>
    </rPh>
    <rPh sb="34" eb="36">
      <t>バアイ</t>
    </rPh>
    <rPh sb="37" eb="41">
      <t>ニュウリョクフヨウ</t>
    </rPh>
    <phoneticPr fontId="3"/>
  </si>
  <si>
    <t>格付</t>
    <phoneticPr fontId="3"/>
  </si>
  <si>
    <t>建設業の許可番号（許可者）</t>
  </si>
  <si>
    <t>申請区分</t>
  </si>
  <si>
    <t>本社所在地</t>
  </si>
  <si>
    <t>電子入札の登録番号</t>
  </si>
  <si>
    <t>建設業許可の許可者</t>
  </si>
  <si>
    <t>建設業の許可番号</t>
  </si>
  <si>
    <t>申請年月日</t>
  </si>
  <si>
    <t>申請担当者氏名フリガナ</t>
  </si>
  <si>
    <t>申請担当者氏名</t>
  </si>
  <si>
    <t>申請担当者電話番号</t>
  </si>
  <si>
    <t>本社　郵便番号①</t>
  </si>
  <si>
    <t>本社　郵便番号②</t>
  </si>
  <si>
    <t>本社　住所</t>
  </si>
  <si>
    <t>本社　商号又は名称フリガナ</t>
  </si>
  <si>
    <t>本社　商号又は名称</t>
  </si>
  <si>
    <t>本社　代表者職名</t>
  </si>
  <si>
    <t>本社　代表者氏名フリガナ</t>
  </si>
  <si>
    <t>本社　代表者氏名</t>
  </si>
  <si>
    <t>本社　電話番号①</t>
  </si>
  <si>
    <t>本社　電話番号②</t>
  </si>
  <si>
    <t>本社　電話番号③</t>
  </si>
  <si>
    <t>本社　ＦＡＸ番号①</t>
  </si>
  <si>
    <t>本社　ＦＡＸ番号②</t>
  </si>
  <si>
    <t>本社　ＦＡＸ番号③</t>
  </si>
  <si>
    <t>本社　メールアドレス</t>
  </si>
  <si>
    <t>支店郵便番号①</t>
  </si>
  <si>
    <t>支店郵便番号②</t>
  </si>
  <si>
    <t>支店住所</t>
  </si>
  <si>
    <t>支店商号又は名称フリガナ</t>
  </si>
  <si>
    <t>支店商号又は名称</t>
  </si>
  <si>
    <t>支店電話番号①</t>
  </si>
  <si>
    <t>支店電話番号②</t>
  </si>
  <si>
    <t>支店電話番号③</t>
  </si>
  <si>
    <t>支店ＦＡＸ番号①</t>
  </si>
  <si>
    <t>支店ＦＡＸ番号②</t>
  </si>
  <si>
    <t>支店ＦＡＸ番号③</t>
  </si>
  <si>
    <t>支店メールアドレス</t>
  </si>
  <si>
    <t>土木一式①希望</t>
  </si>
  <si>
    <t>プレストレストコンクリート①希望</t>
  </si>
  <si>
    <t>建築一式①希望</t>
  </si>
  <si>
    <t>大工①希望</t>
  </si>
  <si>
    <t>左官①希望</t>
  </si>
  <si>
    <t>とび・土工・コンクリート①希望</t>
  </si>
  <si>
    <t>法面処理①希望</t>
  </si>
  <si>
    <t>石①希望</t>
  </si>
  <si>
    <t>屋根①希望</t>
  </si>
  <si>
    <t>電気①希望</t>
  </si>
  <si>
    <t>管①希望</t>
  </si>
  <si>
    <t>タイル・れんが・ブロック①希望</t>
  </si>
  <si>
    <t>鋼構造物①希望</t>
  </si>
  <si>
    <t>鋼橋上部①希望</t>
  </si>
  <si>
    <t>鉄筋①希望</t>
  </si>
  <si>
    <t>舗装①希望</t>
  </si>
  <si>
    <t>しゅんせつ①希望</t>
  </si>
  <si>
    <t>板金①希望</t>
  </si>
  <si>
    <t>ガラス①希望</t>
  </si>
  <si>
    <t>塗装①希望</t>
  </si>
  <si>
    <t>防水①希望</t>
  </si>
  <si>
    <t>内装仕上①希望</t>
  </si>
  <si>
    <t>機械器具設置①希望</t>
  </si>
  <si>
    <t>熱絶縁①希望</t>
  </si>
  <si>
    <t>電気通信①希望</t>
  </si>
  <si>
    <t>造園①希望</t>
  </si>
  <si>
    <t>さく井①希望</t>
  </si>
  <si>
    <t>建具①希望</t>
  </si>
  <si>
    <t>水道施設①希望</t>
  </si>
  <si>
    <t>消防施設①希望</t>
  </si>
  <si>
    <t>清掃施設①希望</t>
  </si>
  <si>
    <t>解体①希望</t>
  </si>
  <si>
    <t>土木一式②許可区分</t>
  </si>
  <si>
    <t>プレストレストコンクリート②許可区分</t>
  </si>
  <si>
    <t>建築一式②許可区分</t>
  </si>
  <si>
    <t>大工②許可区分</t>
  </si>
  <si>
    <t>左官②許可区分</t>
  </si>
  <si>
    <t>とび・土工・コンクリート②許可区分</t>
  </si>
  <si>
    <t>法面処理②許可区分</t>
  </si>
  <si>
    <t>石②許可区分</t>
  </si>
  <si>
    <t>屋根②許可区分</t>
  </si>
  <si>
    <t>電気②許可区分</t>
  </si>
  <si>
    <t>管②許可区分</t>
  </si>
  <si>
    <t>タイル・れんが・ブロック②許可区分</t>
  </si>
  <si>
    <t>鋼構造物②許可区分</t>
  </si>
  <si>
    <t>鋼橋上部②許可区分</t>
  </si>
  <si>
    <t>鉄筋②許可区分</t>
  </si>
  <si>
    <t>舗装②許可区分</t>
  </si>
  <si>
    <t>しゅんせつ②許可区分</t>
  </si>
  <si>
    <t>板金②許可区分</t>
  </si>
  <si>
    <t>ガラス②許可区分</t>
  </si>
  <si>
    <t>塗装②許可区分</t>
  </si>
  <si>
    <t>防水②許可区分</t>
  </si>
  <si>
    <t>内装仕上②許可区分</t>
  </si>
  <si>
    <t>機械器具設置②許可区分</t>
  </si>
  <si>
    <t>熱絶縁②許可区分</t>
  </si>
  <si>
    <t>電気通信②許可区分</t>
  </si>
  <si>
    <t>造園②許可区分</t>
  </si>
  <si>
    <t>さく井②許可区分</t>
  </si>
  <si>
    <t>建具②許可区分</t>
  </si>
  <si>
    <t>水道施設②許可区分</t>
  </si>
  <si>
    <t>消防施設②許可区分</t>
  </si>
  <si>
    <t>清掃施設②許可区分</t>
  </si>
  <si>
    <t>解体②許可区分</t>
  </si>
  <si>
    <t>土木一式③総合評定値
(P)</t>
  </si>
  <si>
    <t>プレストレストコンクリート③総合評定値
(P)</t>
  </si>
  <si>
    <t>建築一式③総合評定値
(P)</t>
  </si>
  <si>
    <t>大工③総合評定値
(P)</t>
  </si>
  <si>
    <t>左官③総合評定値
(P)</t>
  </si>
  <si>
    <t>とび・土工・コンクリート③総合評定値
(P)</t>
  </si>
  <si>
    <t>法面処理③総合評定値
(P)</t>
  </si>
  <si>
    <t>石③総合評定値
(P)</t>
  </si>
  <si>
    <t>屋根③総合評定値
(P)</t>
  </si>
  <si>
    <t>電気③総合評定値
(P)</t>
  </si>
  <si>
    <t>管③総合評定値
(P)</t>
  </si>
  <si>
    <t>タイル・れんが・ブロック③総合評定値
(P)</t>
  </si>
  <si>
    <t>鋼構造物③総合評定値
(P)</t>
  </si>
  <si>
    <t>鋼橋上部③総合評定値
(P)</t>
  </si>
  <si>
    <t>鉄筋③総合評定値
(P)</t>
  </si>
  <si>
    <t>舗装③総合評定値
(P)</t>
  </si>
  <si>
    <t>しゅんせつ③総合評定値
(P)</t>
  </si>
  <si>
    <t>板金③総合評定値
(P)</t>
  </si>
  <si>
    <t>ガラス③総合評定値
(P)</t>
  </si>
  <si>
    <t>塗装③総合評定値
(P)</t>
  </si>
  <si>
    <t>防水③総合評定値
(P)</t>
  </si>
  <si>
    <t>内装仕上③総合評定値
(P)</t>
  </si>
  <si>
    <t>機械器具設置③総合評定値
(P)</t>
  </si>
  <si>
    <t>熱絶縁③総合評定値
(P)</t>
  </si>
  <si>
    <t>電気通信③総合評定値
(P)</t>
  </si>
  <si>
    <t>造園③総合評定値
(P)</t>
  </si>
  <si>
    <t>さく井③総合評定値
(P)</t>
  </si>
  <si>
    <t>建具③総合評定値
(P)</t>
  </si>
  <si>
    <t>水道施設③総合評定値
(P)</t>
  </si>
  <si>
    <t>消防施設③総合評定値
(P)</t>
  </si>
  <si>
    <t>清掃施設③総合評定値
(P)</t>
  </si>
  <si>
    <t>解体③総合評定値
(P)</t>
  </si>
  <si>
    <t>土木一式技術職員数　一級</t>
  </si>
  <si>
    <t>土木一式技術職員数　二級</t>
  </si>
  <si>
    <t>土木一式技術職員数　その他</t>
  </si>
  <si>
    <t>審査基準日</t>
  </si>
  <si>
    <t>評点（Ｙ）</t>
  </si>
  <si>
    <t>災害協定の締結</t>
  </si>
  <si>
    <t>加盟団体名</t>
  </si>
  <si>
    <t>消防団協力事業所の認定</t>
  </si>
  <si>
    <t>ながおか働き方プラス応援プロジェクト賛同</t>
  </si>
  <si>
    <t>ながおか働き方プラス応援プロジェクト職場体験等の受入れ</t>
  </si>
  <si>
    <t>安全安心地域づくり工事申請区分</t>
  </si>
  <si>
    <t>安全安心地域づくり工事認定要件</t>
  </si>
  <si>
    <t>安全安心地域づくり工事加入団体名</t>
  </si>
  <si>
    <t>入札参加希望業種土木一式</t>
  </si>
  <si>
    <t>入札参加希望業種下水道管渠</t>
  </si>
  <si>
    <t>入札参加希望業種管</t>
  </si>
  <si>
    <t>入札参加希望業種水道管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</si>
  <si>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</si>
  <si>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</si>
  <si>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</si>
  <si>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</si>
  <si>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</si>
  <si>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</si>
  <si>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</si>
  <si>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</si>
  <si>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</si>
  <si>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</si>
  <si>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</si>
  <si>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</si>
  <si>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</si>
  <si>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</si>
  <si>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</si>
  <si>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</si>
  <si>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</si>
  <si>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</si>
  <si>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</si>
  <si>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</si>
  <si>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</si>
  <si>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</si>
  <si>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</si>
  <si>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</si>
  <si>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</si>
  <si>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</si>
  <si>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</si>
  <si>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</si>
  <si>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</si>
  <si>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</si>
  <si>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</si>
  <si>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</si>
  <si>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</si>
  <si>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</si>
  <si>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</si>
  <si>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</si>
  <si>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</si>
  <si>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</si>
  <si>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</si>
  <si>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</si>
  <si>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</si>
  <si>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</si>
  <si>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</si>
  <si>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支店代理人職名</t>
    <rPh sb="2" eb="5">
      <t>ダイリニン</t>
    </rPh>
    <phoneticPr fontId="3"/>
  </si>
  <si>
    <t>支店代理人氏名フリガナ</t>
    <rPh sb="2" eb="5">
      <t>ダイリニン</t>
    </rPh>
    <phoneticPr fontId="3"/>
  </si>
  <si>
    <t>支店代理人氏名</t>
    <rPh sb="2" eb="5">
      <t>ダイリニン</t>
    </rPh>
    <phoneticPr fontId="3"/>
  </si>
  <si>
    <t>D40</t>
    <phoneticPr fontId="3"/>
  </si>
  <si>
    <t>D41</t>
    <phoneticPr fontId="3"/>
  </si>
  <si>
    <t>D42</t>
  </si>
  <si>
    <t>D43</t>
  </si>
  <si>
    <t>D44</t>
  </si>
  <si>
    <t>D45</t>
  </si>
  <si>
    <t>D46</t>
  </si>
  <si>
    <t>D47</t>
  </si>
  <si>
    <t>D48</t>
  </si>
  <si>
    <t>D49</t>
  </si>
  <si>
    <t>D50</t>
  </si>
  <si>
    <t>D51</t>
  </si>
  <si>
    <t>D52</t>
  </si>
  <si>
    <t>D53</t>
  </si>
  <si>
    <t>D54</t>
  </si>
  <si>
    <t>D55</t>
  </si>
  <si>
    <t>D56</t>
  </si>
  <si>
    <t>D57</t>
  </si>
  <si>
    <t>D58</t>
  </si>
  <si>
    <t>D59</t>
  </si>
  <si>
    <t>D60</t>
  </si>
  <si>
    <t>D61</t>
  </si>
  <si>
    <t>D62</t>
  </si>
  <si>
    <t>D63</t>
  </si>
  <si>
    <t>D64</t>
  </si>
  <si>
    <t>D65</t>
  </si>
  <si>
    <t>D66</t>
  </si>
  <si>
    <t>D67</t>
  </si>
  <si>
    <t>D68</t>
  </si>
  <si>
    <t>D69</t>
  </si>
  <si>
    <t>D70</t>
  </si>
  <si>
    <t>D71</t>
  </si>
  <si>
    <t>備考</t>
    <rPh sb="0" eb="2">
      <t>ビコウ</t>
    </rPh>
    <phoneticPr fontId="3"/>
  </si>
  <si>
    <t>障害者雇用状況</t>
    <phoneticPr fontId="3"/>
  </si>
  <si>
    <t>若年者雇用状況</t>
    <phoneticPr fontId="3"/>
  </si>
  <si>
    <t>　ながおか働き方プラス応援プロジェクトに賛同のうえ、職場体験等の受入れを行った方で主観点の加算を希望される場合は「〇」を選択してください。</t>
    <rPh sb="5" eb="6">
      <t>ハタラ</t>
    </rPh>
    <rPh sb="7" eb="8">
      <t>カタ</t>
    </rPh>
    <rPh sb="11" eb="13">
      <t>オウエン</t>
    </rPh>
    <rPh sb="20" eb="22">
      <t>サンドウ</t>
    </rPh>
    <rPh sb="26" eb="31">
      <t>ショクバタイケントウ</t>
    </rPh>
    <rPh sb="32" eb="34">
      <t>ウケイ</t>
    </rPh>
    <rPh sb="36" eb="37">
      <t>オコナ</t>
    </rPh>
    <rPh sb="39" eb="40">
      <t>カタ</t>
    </rPh>
    <rPh sb="41" eb="44">
      <t>シュカンテン</t>
    </rPh>
    <rPh sb="45" eb="47">
      <t>カサン</t>
    </rPh>
    <rPh sb="48" eb="50">
      <t>キボウ</t>
    </rPh>
    <rPh sb="53" eb="55">
      <t>バアイ</t>
    </rPh>
    <phoneticPr fontId="3"/>
  </si>
  <si>
    <t>工事経歴エラー確認</t>
    <rPh sb="0" eb="4">
      <t>コウジケイレキ</t>
    </rPh>
    <rPh sb="7" eb="9">
      <t>カクニン</t>
    </rPh>
    <phoneticPr fontId="3"/>
  </si>
  <si>
    <t>　（全角）64で「〇」を選択した場合、加入団体名を選択してください。</t>
    <rPh sb="2" eb="4">
      <t>ゼンカク</t>
    </rPh>
    <rPh sb="12" eb="14">
      <t>センタク</t>
    </rPh>
    <rPh sb="16" eb="18">
      <t>バアイ</t>
    </rPh>
    <rPh sb="19" eb="24">
      <t>カニュウダンタイメイ</t>
    </rPh>
    <rPh sb="25" eb="27">
      <t>センタク</t>
    </rPh>
    <phoneticPr fontId="3"/>
  </si>
  <si>
    <t>契約年月</t>
    <rPh sb="0" eb="2">
      <t>ケイヤク</t>
    </rPh>
    <rPh sb="2" eb="4">
      <t>ネンゲツ</t>
    </rPh>
    <phoneticPr fontId="3"/>
  </si>
  <si>
    <t>令和８・９年度</t>
    <rPh sb="0" eb="2">
      <t>レイワ</t>
    </rPh>
    <phoneticPr fontId="3"/>
  </si>
  <si>
    <t>※電子入札・指名通知等専用メールアドレスは、令和８・９年度建設工事入札参加資格審査申請書に記載されているアドレスをそのまま使用します。</t>
    <rPh sb="1" eb="5">
      <t>デンシニュウサツ</t>
    </rPh>
    <rPh sb="6" eb="11">
      <t>シメイツウチトウ</t>
    </rPh>
    <rPh sb="11" eb="13">
      <t>センヨウ</t>
    </rPh>
    <rPh sb="22" eb="24">
      <t>レイワ</t>
    </rPh>
    <rPh sb="27" eb="29">
      <t>ネンド</t>
    </rPh>
    <rPh sb="29" eb="33">
      <t>ケンセツコウジ</t>
    </rPh>
    <rPh sb="33" eb="41">
      <t>ニュウサツサンカシカクシンサ</t>
    </rPh>
    <rPh sb="41" eb="44">
      <t>シンセイショ</t>
    </rPh>
    <rPh sb="45" eb="47">
      <t>キサイ</t>
    </rPh>
    <rPh sb="61" eb="63">
      <t>シヨウ</t>
    </rPh>
    <phoneticPr fontId="3"/>
  </si>
  <si>
    <t>２及び３の要件に係る実績は、長岡市内において平成23年４月以降での事業者（長岡市建設工事入札参加資格者名簿に登載された商号）としての実績で、かつ、長岡市（長岡市合併前の市町村を含む。）から直接請け負ったもののうち、書面で確認できるものに限ります。
なお、市有施設等とは、長岡市の財産である建物や道路等とします。</t>
    <rPh sb="1" eb="2">
      <t>オヨ</t>
    </rPh>
    <rPh sb="5" eb="7">
      <t>ヨウケン</t>
    </rPh>
    <rPh sb="8" eb="9">
      <t>カカ</t>
    </rPh>
    <rPh sb="22" eb="24">
      <t>ヘイセイ</t>
    </rPh>
    <rPh sb="26" eb="27">
      <t>ネン</t>
    </rPh>
    <rPh sb="28" eb="29">
      <t>ガツ</t>
    </rPh>
    <rPh sb="29" eb="31">
      <t>イコウ</t>
    </rPh>
    <rPh sb="44" eb="46">
      <t>ニュウサツ</t>
    </rPh>
    <rPh sb="46" eb="48">
      <t>サンカ</t>
    </rPh>
    <rPh sb="48" eb="51">
      <t>シカクシャ</t>
    </rPh>
    <rPh sb="51" eb="53">
      <t>メイボ</t>
    </rPh>
    <rPh sb="54" eb="56">
      <t>トウサイ</t>
    </rPh>
    <rPh sb="59" eb="61">
      <t>ショウゴウ</t>
    </rPh>
    <rPh sb="77" eb="80">
      <t>ナガオカシ</t>
    </rPh>
    <rPh sb="82" eb="83">
      <t>マエ</t>
    </rPh>
    <rPh sb="84" eb="87">
      <t>シチョウソン</t>
    </rPh>
    <rPh sb="88" eb="89">
      <t>フク</t>
    </rPh>
    <rPh sb="107" eb="109">
      <t>ショメン</t>
    </rPh>
    <rPh sb="110" eb="112">
      <t>カクニン</t>
    </rPh>
    <rPh sb="135" eb="137">
      <t>ナガオカ</t>
    </rPh>
    <rPh sb="139" eb="141">
      <t>ザイサン</t>
    </rPh>
    <phoneticPr fontId="3"/>
  </si>
  <si>
    <t>市税の納入状況の確認に関する同意書</t>
    <phoneticPr fontId="41"/>
  </si>
  <si>
    <t>納入状況を確認することに同意します。</t>
    <rPh sb="2" eb="4">
      <t>ジョウキョウ</t>
    </rPh>
    <rPh sb="5" eb="7">
      <t>カクニン</t>
    </rPh>
    <rPh sb="12" eb="14">
      <t>ドウイ</t>
    </rPh>
    <phoneticPr fontId="41"/>
  </si>
  <si>
    <t>（署　名）</t>
    <rPh sb="1" eb="2">
      <t>ショ</t>
    </rPh>
    <rPh sb="3" eb="4">
      <t>ナ</t>
    </rPh>
    <phoneticPr fontId="3"/>
  </si>
  <si>
    <t>代表者職・氏名</t>
    <rPh sb="0" eb="2">
      <t>ダイヒョウ</t>
    </rPh>
    <phoneticPr fontId="3"/>
  </si>
  <si>
    <t>　私は、長岡市建設工事入札参加資格申請に係る事項について、担当職員が私の市税の</t>
    <rPh sb="4" eb="7">
      <t>ナガオカシ</t>
    </rPh>
    <rPh sb="7" eb="11">
      <t>ケンセツコウジ</t>
    </rPh>
    <rPh sb="11" eb="19">
      <t>ニュウサツサンカシカクシンセイ</t>
    </rPh>
    <rPh sb="20" eb="21">
      <t>カカ</t>
    </rPh>
    <rPh sb="22" eb="24">
      <t>ジコウ</t>
    </rPh>
    <rPh sb="34" eb="35">
      <t>ワタシ</t>
    </rPh>
    <rPh sb="36" eb="38">
      <t>シゼイ</t>
    </rPh>
    <phoneticPr fontId="3"/>
  </si>
  <si>
    <t>建設キャリアアップシステム</t>
    <rPh sb="0" eb="2">
      <t>ケンセツ</t>
    </rPh>
    <phoneticPr fontId="3"/>
  </si>
  <si>
    <t>建設キャリアアップシステム</t>
    <rPh sb="0" eb="2">
      <t>ケンセツ</t>
    </rPh>
    <phoneticPr fontId="3"/>
  </si>
  <si>
    <t>　建設キャリアアップシステムに事業者登録をしている方で主観点の加算を希望される場合は「〇」を選択してください。</t>
    <rPh sb="1" eb="3">
      <t>ケンセツ</t>
    </rPh>
    <rPh sb="15" eb="17">
      <t>ジギョウ</t>
    </rPh>
    <rPh sb="17" eb="20">
      <t>シャトウロク</t>
    </rPh>
    <rPh sb="25" eb="26">
      <t>カタ</t>
    </rPh>
    <rPh sb="27" eb="30">
      <t>シュカンテン</t>
    </rPh>
    <rPh sb="31" eb="33">
      <t>カサン</t>
    </rPh>
    <rPh sb="34" eb="36">
      <t>キボウ</t>
    </rPh>
    <rPh sb="39" eb="41">
      <t>バアイ</t>
    </rPh>
    <rPh sb="46" eb="48">
      <t>センタク</t>
    </rPh>
    <phoneticPr fontId="3"/>
  </si>
  <si>
    <t>新潟県多様で柔軟な働き方・女性活躍実践企業登録等</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phoneticPr fontId="3"/>
  </si>
  <si>
    <t>　新潟県多様で柔軟な働き方・女性活躍実践企業として登録されている方で主観点の加算を希望される場合は「〇」を選択してください。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32" eb="33">
      <t>カタ</t>
    </rPh>
    <rPh sb="34" eb="37">
      <t>シュカンテン</t>
    </rPh>
    <rPh sb="38" eb="40">
      <t>カサン</t>
    </rPh>
    <rPh sb="41" eb="43">
      <t>キボウ</t>
    </rPh>
    <rPh sb="46" eb="48">
      <t>バアイ</t>
    </rPh>
    <rPh sb="53" eb="55">
      <t>センタク</t>
    </rPh>
    <phoneticPr fontId="3"/>
  </si>
  <si>
    <t>　新潟県多様で柔軟な働き方・女性活躍実践企業として登録内容がゴールド認定の方は「〇」を選択してください。</t>
    <rPh sb="1" eb="3">
      <t>ニイガタ</t>
    </rPh>
    <rPh sb="3" eb="4">
      <t>ケン</t>
    </rPh>
    <rPh sb="4" eb="6">
      <t>タヨウ</t>
    </rPh>
    <rPh sb="7" eb="9">
      <t>ジュウナン</t>
    </rPh>
    <rPh sb="10" eb="11">
      <t>ハタラ</t>
    </rPh>
    <rPh sb="12" eb="13">
      <t>カタ</t>
    </rPh>
    <rPh sb="14" eb="16">
      <t>ジョセイ</t>
    </rPh>
    <rPh sb="16" eb="18">
      <t>カツヤク</t>
    </rPh>
    <rPh sb="18" eb="20">
      <t>ジッセン</t>
    </rPh>
    <rPh sb="20" eb="22">
      <t>キギョウ</t>
    </rPh>
    <rPh sb="25" eb="27">
      <t>トウロク</t>
    </rPh>
    <rPh sb="27" eb="29">
      <t>ナイヨウ</t>
    </rPh>
    <rPh sb="34" eb="36">
      <t>ニンテイ</t>
    </rPh>
    <rPh sb="37" eb="38">
      <t>カタ</t>
    </rPh>
    <rPh sb="43" eb="45">
      <t>センタク</t>
    </rPh>
    <phoneticPr fontId="3"/>
  </si>
  <si>
    <t>　申請日時点で子育て・妊娠・出産関係の有給休暇制度が整備されている方は「〇」を選択してください。</t>
    <rPh sb="1" eb="6">
      <t>シンセイビジテン</t>
    </rPh>
    <rPh sb="26" eb="28">
      <t>セイビ</t>
    </rPh>
    <rPh sb="33" eb="34">
      <t>カタ</t>
    </rPh>
    <rPh sb="39" eb="41">
      <t>センタク</t>
    </rPh>
    <phoneticPr fontId="3"/>
  </si>
  <si>
    <t>私（弊社）は、次の事項について、いずれにも該当しないことを誓約いたします。</t>
    <phoneticPr fontId="3"/>
  </si>
  <si>
    <t>電話番号</t>
    <rPh sb="0" eb="4">
      <t>デンワバンゴウ</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</si>
  <si>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</si>
  <si>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</si>
  <si>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</si>
  <si>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（１）ゴールド認定</t>
    <rPh sb="7" eb="9">
      <t>ニンテイ</t>
    </rPh>
    <phoneticPr fontId="3"/>
  </si>
  <si>
    <t>（２）女性技術者</t>
    <rPh sb="3" eb="8">
      <t>ジョセイギジュツシャ</t>
    </rPh>
    <phoneticPr fontId="3"/>
  </si>
  <si>
    <t>（３）子育て・妊娠・出産関係の有給休暇制度</t>
    <rPh sb="3" eb="5">
      <t>コソダ</t>
    </rPh>
    <rPh sb="7" eb="9">
      <t>ニンシン</t>
    </rPh>
    <rPh sb="10" eb="12">
      <t>シュッサン</t>
    </rPh>
    <rPh sb="12" eb="14">
      <t>カンケイ</t>
    </rPh>
    <rPh sb="15" eb="17">
      <t>ユウキュウ</t>
    </rPh>
    <rPh sb="17" eb="19">
      <t>キュウカ</t>
    </rPh>
    <rPh sb="19" eb="21">
      <t>セイド</t>
    </rPh>
    <phoneticPr fontId="3"/>
  </si>
  <si>
    <t>（１）雇用義務あり</t>
    <rPh sb="3" eb="7">
      <t>コヨウギム</t>
    </rPh>
    <phoneticPr fontId="3"/>
  </si>
  <si>
    <t>（２）雇用義務なし</t>
    <rPh sb="3" eb="7">
      <t>コヨウギム</t>
    </rPh>
    <phoneticPr fontId="3"/>
  </si>
  <si>
    <t>（３）認定事業主</t>
  </si>
  <si>
    <t>（３）認定事業主</t>
    <rPh sb="3" eb="8">
      <t>ニンテイジギョウヌシ</t>
    </rPh>
    <phoneticPr fontId="3"/>
  </si>
  <si>
    <t>（１）技術者又は技能労働者</t>
    <rPh sb="3" eb="6">
      <t>ギジュツシャ</t>
    </rPh>
    <rPh sb="6" eb="7">
      <t>マタ</t>
    </rPh>
    <rPh sb="8" eb="10">
      <t>ギノウ</t>
    </rPh>
    <rPh sb="10" eb="13">
      <t>ロウドウシャ</t>
    </rPh>
    <phoneticPr fontId="3"/>
  </si>
  <si>
    <t>（２）市内在住者</t>
    <rPh sb="3" eb="8">
      <t>シナイザイジュウシャ</t>
    </rPh>
    <phoneticPr fontId="3"/>
  </si>
  <si>
    <t xml:space="preserve"> (１) 雇用義務あり</t>
    <rPh sb="5" eb="7">
      <t>コヨウ</t>
    </rPh>
    <rPh sb="7" eb="9">
      <t>ギム</t>
    </rPh>
    <phoneticPr fontId="3"/>
  </si>
  <si>
    <t>（１）技術者
　　　又は技能労働者</t>
    <rPh sb="3" eb="5">
      <t>ギジュツ</t>
    </rPh>
    <rPh sb="5" eb="6">
      <t>シャ</t>
    </rPh>
    <rPh sb="10" eb="11">
      <t>マタ</t>
    </rPh>
    <rPh sb="12" eb="14">
      <t>ギノウ</t>
    </rPh>
    <rPh sb="14" eb="17">
      <t>ロウドウシャ</t>
    </rPh>
    <phoneticPr fontId="3"/>
  </si>
  <si>
    <t>（２）雇用義務なし</t>
    <rPh sb="3" eb="5">
      <t>コヨウ</t>
    </rPh>
    <rPh sb="5" eb="7">
      <t>ギム</t>
    </rPh>
    <phoneticPr fontId="3"/>
  </si>
  <si>
    <t>（２）市内在住者</t>
    <rPh sb="3" eb="5">
      <t>シナイ</t>
    </rPh>
    <rPh sb="5" eb="7">
      <t>ザイジュウ</t>
    </rPh>
    <rPh sb="7" eb="8">
      <t>シャ</t>
    </rPh>
    <phoneticPr fontId="3"/>
  </si>
  <si>
    <t>（３）休暇制度</t>
    <rPh sb="3" eb="5">
      <t>キュウカ</t>
    </rPh>
    <rPh sb="5" eb="7">
      <t>セイド</t>
    </rPh>
    <phoneticPr fontId="3"/>
  </si>
  <si>
    <t>新潟県多様で柔軟な働き方・女性活躍実践企業登録等
　※(１)(２)(３)いずれかで５点、最大１０点</t>
    <rPh sb="0" eb="2">
      <t>ニイガタ</t>
    </rPh>
    <rPh sb="2" eb="3">
      <t>ケン</t>
    </rPh>
    <rPh sb="3" eb="5">
      <t>タヨウ</t>
    </rPh>
    <rPh sb="6" eb="8">
      <t>ジュウナン</t>
    </rPh>
    <rPh sb="9" eb="10">
      <t>ハタラ</t>
    </rPh>
    <rPh sb="11" eb="12">
      <t>カタ</t>
    </rPh>
    <rPh sb="13" eb="15">
      <t>ジョセイ</t>
    </rPh>
    <rPh sb="15" eb="17">
      <t>カツヤク</t>
    </rPh>
    <rPh sb="17" eb="19">
      <t>ジッセン</t>
    </rPh>
    <rPh sb="19" eb="21">
      <t>キギョウ</t>
    </rPh>
    <rPh sb="21" eb="23">
      <t>トウロク</t>
    </rPh>
    <rPh sb="23" eb="24">
      <t>トウ</t>
    </rPh>
    <rPh sb="42" eb="43">
      <t>テン</t>
    </rPh>
    <rPh sb="44" eb="46">
      <t>サイダイ</t>
    </rPh>
    <rPh sb="48" eb="49">
      <t>テン</t>
    </rPh>
    <phoneticPr fontId="3"/>
  </si>
  <si>
    <t>障害者雇用
　※(１)(２)いずれかで５点</t>
    <rPh sb="0" eb="3">
      <t>ショウガイシャ</t>
    </rPh>
    <rPh sb="3" eb="5">
      <t>コヨウ</t>
    </rPh>
    <rPh sb="20" eb="21">
      <t>テン</t>
    </rPh>
    <phoneticPr fontId="3"/>
  </si>
  <si>
    <t>若年者雇用
　※(１)(２)いずれかで５点、最大10点</t>
    <rPh sb="0" eb="2">
      <t>ジャクネン</t>
    </rPh>
    <rPh sb="2" eb="3">
      <t>シャ</t>
    </rPh>
    <rPh sb="3" eb="5">
      <t>コヨウ</t>
    </rPh>
    <phoneticPr fontId="3"/>
  </si>
  <si>
    <t>新潟県多様で柔軟な働き方・女性活躍実践企業登録等</t>
    <phoneticPr fontId="3"/>
  </si>
  <si>
    <t>新潟県多様で柔軟な働き方・女性活躍実践企業登録等（１）ゴールド認定</t>
    <rPh sb="31" eb="33">
      <t>ニンテイ</t>
    </rPh>
    <phoneticPr fontId="3"/>
  </si>
  <si>
    <t>新潟県多様で柔軟な働き方・女性活躍実践企業登録等（２）女性技術者</t>
    <rPh sb="27" eb="32">
      <t>ジョセイギジュツシャ</t>
    </rPh>
    <phoneticPr fontId="3"/>
  </si>
  <si>
    <t>新潟県多様で柔軟な働き方・女性活躍実践企業登録等（3）子育て・妊娠・出産関係の有給休暇制度</t>
    <phoneticPr fontId="3"/>
  </si>
  <si>
    <t>障害者雇用状況（１）雇用義務あり</t>
    <phoneticPr fontId="3"/>
  </si>
  <si>
    <t>障害者雇用状況（２）雇用義務なし</t>
    <phoneticPr fontId="3"/>
  </si>
  <si>
    <t>障害者雇用状況（３）認定事業主</t>
    <phoneticPr fontId="3"/>
  </si>
  <si>
    <t>若年者雇用状況（１）技術者又は技能労働者</t>
    <phoneticPr fontId="3"/>
  </si>
  <si>
    <t>若年者雇用状況（２）市内在住者</t>
    <phoneticPr fontId="3"/>
  </si>
  <si>
    <t>建設キャリアアップシステム</t>
    <rPh sb="0" eb="2">
      <t>ケンセツ</t>
    </rPh>
    <phoneticPr fontId="3"/>
  </si>
  <si>
    <t>　（半角数字）「2026/04/01」以降の日付を入力してください。</t>
    <rPh sb="2" eb="4">
      <t>ハンカク</t>
    </rPh>
    <rPh sb="4" eb="6">
      <t>スウジ</t>
    </rPh>
    <phoneticPr fontId="3"/>
  </si>
  <si>
    <t>　（半角数字）経営規模等評価結果通知書・総合評定値通知書に記載されている審査基準日を入力してください。</t>
    <rPh sb="2" eb="4">
      <t>ハンカク</t>
    </rPh>
    <rPh sb="4" eb="6">
      <t>スウジ</t>
    </rPh>
    <rPh sb="40" eb="41">
      <t>ビ</t>
    </rPh>
    <phoneticPr fontId="3"/>
  </si>
  <si>
    <t>　経営事項審査の審査基準日現在において、女性技術者（主任技術者となる資格を有する）を１名以上雇用している方は「〇」を選択してください。</t>
    <rPh sb="1" eb="3">
      <t>ケイエイ</t>
    </rPh>
    <rPh sb="3" eb="5">
      <t>ジコウ</t>
    </rPh>
    <rPh sb="5" eb="7">
      <t>シンサ</t>
    </rPh>
    <rPh sb="8" eb="10">
      <t>シンサ</t>
    </rPh>
    <rPh sb="10" eb="12">
      <t>キジュン</t>
    </rPh>
    <rPh sb="12" eb="13">
      <t>ビ</t>
    </rPh>
    <rPh sb="13" eb="15">
      <t>ゲンザイ</t>
    </rPh>
    <rPh sb="20" eb="22">
      <t>ジョセイ</t>
    </rPh>
    <rPh sb="22" eb="25">
      <t>ギジュツシャ</t>
    </rPh>
    <rPh sb="26" eb="28">
      <t>シュニン</t>
    </rPh>
    <rPh sb="28" eb="31">
      <t>ギジュツシャ</t>
    </rPh>
    <rPh sb="34" eb="36">
      <t>シカク</t>
    </rPh>
    <rPh sb="37" eb="38">
      <t>ユウ</t>
    </rPh>
    <rPh sb="43" eb="44">
      <t>メイ</t>
    </rPh>
    <rPh sb="44" eb="46">
      <t>イジョウ</t>
    </rPh>
    <rPh sb="46" eb="48">
      <t>コヨウ</t>
    </rPh>
    <rPh sb="52" eb="53">
      <t>カタ</t>
    </rPh>
    <rPh sb="58" eb="60">
      <t>センタク</t>
    </rPh>
    <phoneticPr fontId="3"/>
  </si>
  <si>
    <t xml:space="preserve">また、長岡市等が必要と判断した場合に、警察署へ照会を行うことに同意いたします。
</t>
    <phoneticPr fontId="3"/>
  </si>
  <si>
    <t>なお、次の事項に該当することとなった場合には、速やかに届け出るとともに、入札参加資格</t>
    <rPh sb="36" eb="38">
      <t>ニュウサツ</t>
    </rPh>
    <phoneticPr fontId="3"/>
  </si>
  <si>
    <t>の取消しなど、長岡市、長岡市水道局及び長岡地域土地開発公社の行う一切の措置について異議</t>
    <rPh sb="1" eb="2">
      <t>ト</t>
    </rPh>
    <rPh sb="2" eb="3">
      <t>ケ</t>
    </rPh>
    <rPh sb="7" eb="10">
      <t>ナガオカシ</t>
    </rPh>
    <rPh sb="11" eb="14">
      <t>ナガオカシ</t>
    </rPh>
    <rPh sb="14" eb="17">
      <t>スイドウキョク</t>
    </rPh>
    <rPh sb="17" eb="18">
      <t>オヨ</t>
    </rPh>
    <rPh sb="19" eb="27">
      <t>ナガオカチイキトチカイハツ</t>
    </rPh>
    <rPh sb="27" eb="29">
      <t>コウシャ</t>
    </rPh>
    <rPh sb="30" eb="31">
      <t>オコナ</t>
    </rPh>
    <rPh sb="32" eb="34">
      <t>イッサイ</t>
    </rPh>
    <rPh sb="35" eb="37">
      <t>ソチ</t>
    </rPh>
    <rPh sb="41" eb="43">
      <t>イギ</t>
    </rPh>
    <phoneticPr fontId="3"/>
  </si>
  <si>
    <t>を申し出ません。</t>
    <rPh sb="1" eb="2">
      <t>モウ</t>
    </rPh>
    <rPh sb="3" eb="4">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</si>
</sst>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411]ggge&quot;年&quot;m&quot;月&quot;d&quot;日現在&quot;"/>
    <numFmt numFmtId="178" formatCode="0_);[Red]\(0\)"/>
    <numFmt numFmtId="179" formatCode="[$-F800]dddd\,\ mmmm\ dd\,\ yyyy"/>
    <numFmt numFmtId="180" formatCode="000000"/>
    <numFmt numFmtId="181" formatCode="\(@\)"/>
    <numFmt numFmtId="182" formatCode="yyyy/m/d;@"/>
    <numFmt numFmtId="183" formatCode="00"/>
    <numFmt numFmtId="184" formatCode="#000000"/>
  </numFmts>
  <fonts count="43">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
      <name val="ＭＳ Ｐ明朝"/>
      <family val="1"/>
      <charset val="128"/>
    </font>
    <font>
      <sz val="10"/>
      <name val="ＭＳ ゴシック"/>
      <family val="3"/>
      <charset val="128"/>
    </font>
    <font>
      <sz val="14"/>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0.5"/>
      <name val="ＭＳ ゴシック"/>
      <family val="3"/>
      <charset val="128"/>
    </font>
    <font>
      <sz val="16"/>
      <name val="ＭＳ ゴシック"/>
      <family val="3"/>
      <charset val="128"/>
    </font>
    <font>
      <u/>
      <sz val="10.5"/>
      <color indexed="8"/>
      <name val="ＭＳ 明朝"/>
      <family val="1"/>
      <charset val="128"/>
    </font>
    <font>
      <sz val="12"/>
      <name val="ＭＳ ゴシック"/>
      <family val="3"/>
      <charset val="128"/>
    </font>
    <font>
      <sz val="10"/>
      <name val="ＭＳ Ｐゴシック"/>
      <family val="3"/>
      <charset val="128"/>
    </font>
    <font>
      <sz val="12"/>
      <color indexed="10"/>
      <name val="ＭＳ ゴシック"/>
      <family val="3"/>
      <charset val="128"/>
    </font>
    <font>
      <u/>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
      <color theme="1"/>
      <name val="ＭＳ 明朝"/>
      <family val="1"/>
      <charset val="128"/>
    </font>
    <font>
      <sz val="10.5"/>
      <color theme="1"/>
      <name val="ＭＳ 明朝"/>
      <family val="1"/>
      <charset val="128"/>
    </font>
    <font>
      <sz val="11"/>
      <color theme="1"/>
      <name val="ＭＳ 明朝"/>
      <family val="1"/>
      <charset val="128"/>
    </font>
    <font>
      <sz val="10.5"/>
      <color theme="1"/>
      <name val="ＭＳ ゴシック"/>
      <family val="3"/>
      <charset val="128"/>
    </font>
    <font>
      <sz val="11"/>
      <color theme="1"/>
      <name val="ＭＳ ゴシック"/>
      <family val="3"/>
      <charset val="128"/>
    </font>
    <font>
      <sz val="16"/>
      <color theme="1"/>
      <name val="ＭＳ 明朝"/>
      <family val="1"/>
      <charset val="128"/>
    </font>
    <font>
      <sz val="9"/>
      <color rgb="FFFF0000"/>
      <name val="ＭＳ 明朝"/>
      <family val="1"/>
      <charset val="128"/>
    </font>
    <font>
      <sz val="16"/>
      <color theme="1"/>
      <name val="ＭＳ ゴシック"/>
      <family val="3"/>
      <charset val="128"/>
    </font>
    <font>
      <b/>
      <sz val="14"/>
      <color theme="1"/>
      <name val="ＭＳ ゴシック"/>
      <family val="3"/>
      <charset val="128"/>
    </font>
    <font>
      <sz val="9"/>
      <name val="HGSｺﾞｼｯｸE"/>
      <family val="3"/>
      <charset val="128"/>
    </font>
    <font>
      <sz val="11"/>
      <color rgb="FFFF0000"/>
      <name val="HGSｺﾞｼｯｸE"/>
      <family val="3"/>
      <charset val="128"/>
    </font>
    <font>
      <sz val="9"/>
      <color indexed="81"/>
      <name val="MS P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1" tint="0.249977111117893"/>
        <bgColor indexed="64"/>
      </patternFill>
    </fill>
  </fills>
  <borders count="110">
    <border>
      <left/>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style="hair">
        <color indexed="64"/>
      </top>
      <bottom style="hair">
        <color indexed="64"/>
      </bottom>
      <diagonal style="thin">
        <color indexed="64"/>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medium">
        <color indexed="64"/>
      </right>
      <top/>
      <bottom/>
      <diagonal/>
    </border>
    <border>
      <left style="hair">
        <color indexed="64"/>
      </left>
      <right style="hair">
        <color indexed="64"/>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2" fillId="0" borderId="0"/>
  </cellStyleXfs>
  <cellXfs count="729">
    <xf numFmtId="0" fontId="0" fillId="0" borderId="0" xfId="0">
      <alignment vertical="center"/>
    </xf>
    <xf numFmtId="0" fontId="5" fillId="0" borderId="0" xfId="0" applyFont="1">
      <alignment vertical="center"/>
    </xf>
    <xf numFmtId="0" fontId="8" fillId="2"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hidden="1"/>
    </xf>
    <xf numFmtId="0" fontId="5" fillId="2" borderId="0" xfId="0" applyFont="1" applyFill="1" applyAlignment="1" applyProtection="1">
      <alignment vertical="center"/>
    </xf>
    <xf numFmtId="0" fontId="0" fillId="2" borderId="0" xfId="0" applyFill="1" applyProtection="1">
      <alignment vertical="center"/>
    </xf>
    <xf numFmtId="0" fontId="0" fillId="0" borderId="0" xfId="0" applyProtection="1">
      <alignment vertical="center"/>
    </xf>
    <xf numFmtId="0" fontId="7" fillId="2" borderId="0" xfId="0" applyFont="1" applyFill="1" applyAlignment="1" applyProtection="1">
      <alignment horizontal="center" vertical="center"/>
    </xf>
    <xf numFmtId="0" fontId="5" fillId="2" borderId="0" xfId="0" applyFont="1" applyFill="1" applyBorder="1" applyAlignment="1" applyProtection="1">
      <alignment vertical="center"/>
    </xf>
    <xf numFmtId="49" fontId="8" fillId="2" borderId="1"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12" fillId="2" borderId="0" xfId="0" applyFont="1" applyFill="1" applyAlignment="1" applyProtection="1">
      <alignment horizontal="center"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indent="1"/>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Protection="1">
      <alignment vertical="center"/>
      <protection hidden="1"/>
    </xf>
    <xf numFmtId="0" fontId="8" fillId="2" borderId="13" xfId="0" applyFont="1" applyFill="1" applyBorder="1" applyAlignment="1" applyProtection="1">
      <alignment horizontal="center" vertical="center" wrapText="1"/>
      <protection hidden="1"/>
    </xf>
    <xf numFmtId="0" fontId="8" fillId="2" borderId="14" xfId="0" applyFont="1" applyFill="1" applyBorder="1" applyAlignment="1" applyProtection="1">
      <alignment horizontal="center" vertical="center" wrapText="1"/>
      <protection hidden="1"/>
    </xf>
    <xf numFmtId="0" fontId="5" fillId="2" borderId="0" xfId="0" applyFont="1" applyFill="1" applyAlignment="1" applyProtection="1">
      <alignment horizontal="distributed" vertical="center"/>
    </xf>
    <xf numFmtId="176" fontId="5" fillId="2" borderId="0" xfId="0" applyNumberFormat="1" applyFont="1" applyFill="1" applyAlignment="1" applyProtection="1">
      <alignment vertical="center"/>
      <protection hidden="1"/>
    </xf>
    <xf numFmtId="0" fontId="17" fillId="2" borderId="0" xfId="0" applyFont="1" applyFill="1" applyAlignment="1" applyProtection="1">
      <alignment vertical="center" shrinkToFit="1"/>
    </xf>
    <xf numFmtId="0" fontId="8" fillId="2" borderId="15" xfId="0" applyFont="1" applyFill="1" applyBorder="1" applyAlignment="1" applyProtection="1">
      <alignment horizontal="justify" vertical="center" wrapText="1"/>
    </xf>
    <xf numFmtId="0" fontId="8" fillId="2" borderId="17"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protection hidden="1"/>
    </xf>
    <xf numFmtId="0" fontId="8" fillId="2" borderId="18" xfId="0" applyFont="1" applyFill="1" applyBorder="1" applyAlignment="1" applyProtection="1">
      <alignment horizontal="center" vertical="center" shrinkToFit="1"/>
    </xf>
    <xf numFmtId="0" fontId="28" fillId="2" borderId="19" xfId="0" applyFont="1" applyFill="1" applyBorder="1" applyAlignment="1" applyProtection="1">
      <alignment horizontal="center" vertical="center" shrinkToFit="1"/>
    </xf>
    <xf numFmtId="0" fontId="2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22" xfId="0" applyFont="1" applyFill="1" applyBorder="1" applyAlignment="1" applyProtection="1">
      <alignment horizontal="center" vertical="center" wrapText="1"/>
      <protection hidden="1"/>
    </xf>
    <xf numFmtId="0" fontId="8" fillId="2" borderId="23" xfId="0" applyFont="1" applyFill="1" applyBorder="1" applyAlignment="1" applyProtection="1">
      <alignment horizontal="center" vertical="center" wrapText="1"/>
      <protection hidden="1"/>
    </xf>
    <xf numFmtId="0" fontId="8" fillId="2" borderId="24" xfId="0" applyFont="1" applyFill="1" applyBorder="1" applyAlignment="1" applyProtection="1">
      <alignment horizontal="center" vertical="center"/>
      <protection hidden="1"/>
    </xf>
    <xf numFmtId="0" fontId="8" fillId="2" borderId="25" xfId="0" applyFont="1" applyFill="1" applyBorder="1" applyAlignment="1" applyProtection="1">
      <alignment horizontal="center" vertical="center"/>
      <protection hidden="1"/>
    </xf>
    <xf numFmtId="0" fontId="8" fillId="2" borderId="27"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xf>
    <xf numFmtId="0" fontId="12" fillId="0" borderId="0" xfId="0" applyFont="1" applyAlignment="1">
      <alignment horizontal="justify" vertical="center"/>
    </xf>
    <xf numFmtId="0" fontId="29" fillId="0" borderId="0" xfId="0" applyFont="1" applyAlignment="1">
      <alignment vertical="top"/>
    </xf>
    <xf numFmtId="0" fontId="30" fillId="0" borderId="0" xfId="0" applyFont="1">
      <alignment vertical="center"/>
    </xf>
    <xf numFmtId="0" fontId="30" fillId="0" borderId="17" xfId="0" applyFont="1" applyBorder="1" applyAlignment="1">
      <alignment horizontal="center" vertical="center" shrinkToFit="1"/>
    </xf>
    <xf numFmtId="0" fontId="29" fillId="0" borderId="0" xfId="0" applyFont="1">
      <alignment vertical="center"/>
    </xf>
    <xf numFmtId="0" fontId="31" fillId="4" borderId="30"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0" fontId="31" fillId="0" borderId="0" xfId="0" applyFont="1" applyBorder="1" applyAlignment="1">
      <alignment vertical="center" shrinkToFit="1"/>
    </xf>
    <xf numFmtId="0" fontId="29" fillId="0" borderId="0" xfId="0" applyFont="1" applyBorder="1" applyAlignment="1">
      <alignment horizontal="center" vertical="center"/>
    </xf>
    <xf numFmtId="49" fontId="29" fillId="0" borderId="0" xfId="0" applyNumberFormat="1" applyFont="1" applyBorder="1" applyAlignment="1">
      <alignment vertical="center" shrinkToFit="1"/>
    </xf>
    <xf numFmtId="0" fontId="29" fillId="0" borderId="0" xfId="0" applyFont="1" applyBorder="1" applyAlignment="1">
      <alignment horizontal="center" vertical="center" shrinkToFit="1"/>
    </xf>
    <xf numFmtId="0" fontId="29" fillId="0" borderId="0" xfId="0" applyFont="1" applyBorder="1" applyAlignment="1">
      <alignment vertical="center" shrinkToFit="1"/>
    </xf>
    <xf numFmtId="0" fontId="31" fillId="0" borderId="0" xfId="0" applyFont="1" applyBorder="1" applyAlignment="1"/>
    <xf numFmtId="0" fontId="29" fillId="0" borderId="0" xfId="0" applyFont="1" applyBorder="1" applyAlignment="1">
      <alignment horizontal="center"/>
    </xf>
    <xf numFmtId="49" fontId="29" fillId="0" borderId="0" xfId="0" applyNumberFormat="1" applyFont="1" applyBorder="1" applyAlignment="1">
      <alignment shrinkToFit="1"/>
    </xf>
    <xf numFmtId="0" fontId="29" fillId="0" borderId="0" xfId="0" applyFont="1" applyBorder="1" applyAlignment="1">
      <alignment horizontal="center" shrinkToFit="1"/>
    </xf>
    <xf numFmtId="0" fontId="29" fillId="0" borderId="0" xfId="0" applyFont="1" applyBorder="1" applyAlignment="1">
      <alignment shrinkToFit="1"/>
    </xf>
    <xf numFmtId="0" fontId="30" fillId="0" borderId="0" xfId="0" applyFont="1" applyAlignment="1"/>
    <xf numFmtId="0" fontId="29" fillId="0" borderId="0" xfId="0" applyFont="1" applyBorder="1" applyAlignment="1"/>
    <xf numFmtId="0" fontId="29" fillId="0" borderId="0" xfId="0" applyFont="1" applyAlignment="1"/>
    <xf numFmtId="0" fontId="32" fillId="0" borderId="0" xfId="0" applyFont="1">
      <alignment vertical="center"/>
    </xf>
    <xf numFmtId="0" fontId="31" fillId="0" borderId="11" xfId="0" applyFont="1" applyBorder="1" applyAlignment="1">
      <alignment horizontal="center" vertical="center" shrinkToFit="1"/>
    </xf>
    <xf numFmtId="0" fontId="29" fillId="0" borderId="11" xfId="0" applyFont="1" applyBorder="1" applyAlignment="1">
      <alignment horizontal="center" vertical="center"/>
    </xf>
    <xf numFmtId="49" fontId="29" fillId="0" borderId="11" xfId="0" applyNumberFormat="1" applyFont="1" applyBorder="1" applyAlignment="1">
      <alignment horizontal="center" vertical="center" shrinkToFit="1"/>
    </xf>
    <xf numFmtId="49" fontId="12" fillId="0" borderId="11" xfId="0" applyNumberFormat="1"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1" xfId="0" applyFont="1" applyBorder="1" applyAlignment="1">
      <alignment horizontal="center" vertical="center" wrapText="1" shrinkToFit="1"/>
    </xf>
    <xf numFmtId="0" fontId="29" fillId="0" borderId="11" xfId="0" applyFont="1" applyBorder="1" applyAlignment="1">
      <alignment vertical="center" shrinkToFit="1"/>
    </xf>
    <xf numFmtId="49" fontId="29" fillId="0" borderId="11" xfId="0" applyNumberFormat="1" applyFont="1" applyBorder="1" applyAlignment="1">
      <alignment horizontal="center" vertical="center" wrapText="1" shrinkToFit="1"/>
    </xf>
    <xf numFmtId="49" fontId="12" fillId="0" borderId="11" xfId="0" applyNumberFormat="1" applyFont="1" applyBorder="1" applyAlignment="1">
      <alignment horizontal="center" vertical="center" wrapText="1" shrinkToFit="1"/>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31" fillId="0" borderId="11" xfId="0" applyFont="1" applyBorder="1" applyAlignment="1">
      <alignment horizontal="center" vertical="center" wrapText="1" shrinkToFit="1"/>
    </xf>
    <xf numFmtId="0" fontId="29" fillId="0" borderId="5" xfId="0" applyFont="1" applyBorder="1" applyAlignment="1">
      <alignment horizontal="center" vertical="center"/>
    </xf>
    <xf numFmtId="176" fontId="12" fillId="0" borderId="5" xfId="0" applyNumberFormat="1" applyFont="1" applyBorder="1" applyAlignment="1">
      <alignment horizontal="distributed" vertical="center" justifyLastLine="1"/>
    </xf>
    <xf numFmtId="0" fontId="12" fillId="0" borderId="5"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5" fillId="0" borderId="0" xfId="0" applyFont="1" applyProtection="1">
      <alignment vertical="center"/>
    </xf>
    <xf numFmtId="0" fontId="8" fillId="2" borderId="31" xfId="0" applyFont="1" applyFill="1" applyBorder="1" applyAlignment="1" applyProtection="1">
      <alignment horizontal="justify" vertical="center" wrapText="1"/>
    </xf>
    <xf numFmtId="0" fontId="33" fillId="0" borderId="32" xfId="0" applyFont="1" applyBorder="1" applyAlignment="1">
      <alignment horizontal="center" vertical="center"/>
    </xf>
    <xf numFmtId="0" fontId="8" fillId="0" borderId="33"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3" xfId="0" applyNumberFormat="1" applyFont="1" applyFill="1" applyBorder="1" applyAlignment="1" applyProtection="1">
      <alignment horizontal="center" vertical="center" wrapText="1"/>
    </xf>
    <xf numFmtId="0" fontId="5" fillId="2" borderId="37"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5" fillId="2" borderId="0" xfId="0" applyFont="1" applyFill="1" applyAlignment="1" applyProtection="1">
      <alignment vertical="center"/>
    </xf>
    <xf numFmtId="0" fontId="5" fillId="2" borderId="5" xfId="0" applyFont="1" applyFill="1" applyBorder="1" applyAlignment="1" applyProtection="1">
      <alignment vertical="center"/>
    </xf>
    <xf numFmtId="0" fontId="5" fillId="2" borderId="38" xfId="0" applyFont="1" applyFill="1" applyBorder="1" applyAlignment="1" applyProtection="1">
      <alignment horizontal="center" vertical="center"/>
    </xf>
    <xf numFmtId="0" fontId="4" fillId="2" borderId="0" xfId="0" applyFont="1" applyFill="1" applyAlignment="1" applyProtection="1"/>
    <xf numFmtId="0" fontId="4" fillId="2" borderId="12" xfId="0" applyFont="1" applyFill="1" applyBorder="1" applyAlignment="1" applyProtection="1"/>
    <xf numFmtId="0" fontId="5" fillId="2" borderId="38" xfId="0" applyFont="1" applyFill="1" applyBorder="1" applyAlignment="1" applyProtection="1">
      <alignment vertical="center"/>
    </xf>
    <xf numFmtId="0" fontId="5" fillId="2" borderId="44" xfId="0" applyFont="1" applyFill="1" applyBorder="1" applyAlignment="1" applyProtection="1">
      <alignment vertical="center"/>
    </xf>
    <xf numFmtId="0" fontId="16" fillId="2" borderId="39" xfId="0" applyFont="1" applyFill="1" applyBorder="1" applyAlignment="1" applyProtection="1">
      <alignment horizontal="left" vertical="center" wrapText="1"/>
    </xf>
    <xf numFmtId="0" fontId="16" fillId="2" borderId="40" xfId="0" applyFont="1" applyFill="1" applyBorder="1" applyAlignment="1" applyProtection="1">
      <alignment horizontal="left" vertical="center" wrapText="1"/>
    </xf>
    <xf numFmtId="0" fontId="5" fillId="2" borderId="18" xfId="0" applyFont="1" applyFill="1" applyBorder="1" applyAlignment="1" applyProtection="1">
      <alignment vertical="center"/>
    </xf>
    <xf numFmtId="0" fontId="5" fillId="2" borderId="37"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8" fillId="2" borderId="0" xfId="0" applyFont="1" applyFill="1" applyBorder="1" applyAlignment="1" applyProtection="1">
      <alignment vertical="center" wrapText="1"/>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0" fillId="0" borderId="0" xfId="0" applyProtection="1">
      <alignment vertical="center"/>
      <protection locked="0"/>
    </xf>
    <xf numFmtId="0" fontId="5" fillId="2" borderId="5" xfId="0" applyFont="1" applyFill="1" applyBorder="1" applyAlignment="1" applyProtection="1">
      <alignment vertical="center" shrinkToFit="1"/>
    </xf>
    <xf numFmtId="181" fontId="15" fillId="2" borderId="0" xfId="0" applyNumberFormat="1" applyFont="1" applyFill="1" applyAlignment="1" applyProtection="1">
      <alignment horizontal="left" vertical="center"/>
    </xf>
    <xf numFmtId="0" fontId="5" fillId="2" borderId="5" xfId="0" applyFont="1" applyFill="1" applyBorder="1" applyAlignment="1" applyProtection="1">
      <alignment horizontal="right" vertical="center"/>
    </xf>
    <xf numFmtId="0" fontId="5" fillId="0" borderId="5" xfId="0" applyFont="1" applyBorder="1" applyProtection="1">
      <alignment vertical="center"/>
      <protection locked="0"/>
    </xf>
    <xf numFmtId="0" fontId="16" fillId="2" borderId="41" xfId="0" applyFont="1" applyFill="1" applyBorder="1" applyAlignment="1" applyProtection="1">
      <alignment vertical="center" wrapText="1"/>
    </xf>
    <xf numFmtId="49" fontId="5" fillId="0" borderId="19" xfId="0" applyNumberFormat="1" applyFont="1" applyBorder="1" applyAlignment="1" applyProtection="1">
      <alignment horizontal="center" vertical="center"/>
      <protection locked="0"/>
    </xf>
    <xf numFmtId="49" fontId="5" fillId="0" borderId="45" xfId="0" applyNumberFormat="1" applyFont="1" applyBorder="1" applyAlignment="1" applyProtection="1">
      <alignment horizontal="center" vertical="center"/>
      <protection locked="0"/>
    </xf>
    <xf numFmtId="49" fontId="5" fillId="0" borderId="35"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21" fillId="0" borderId="0" xfId="0" applyFont="1" applyProtection="1">
      <alignment vertical="center"/>
    </xf>
    <xf numFmtId="49" fontId="21" fillId="0" borderId="0" xfId="0" applyNumberFormat="1" applyFont="1" applyProtection="1">
      <alignment vertical="center"/>
    </xf>
    <xf numFmtId="0" fontId="16" fillId="0" borderId="0" xfId="0" applyFont="1" applyProtection="1">
      <alignment vertical="center"/>
    </xf>
    <xf numFmtId="49" fontId="5" fillId="0" borderId="0" xfId="0" applyNumberFormat="1" applyFont="1" applyProtection="1">
      <alignment vertical="center"/>
    </xf>
    <xf numFmtId="183" fontId="5" fillId="0" borderId="19" xfId="0" applyNumberFormat="1" applyFont="1" applyBorder="1" applyAlignment="1" applyProtection="1">
      <alignment horizontal="center" vertical="center"/>
    </xf>
    <xf numFmtId="0" fontId="5" fillId="0" borderId="45" xfId="0" applyFont="1" applyBorder="1" applyProtection="1">
      <alignment vertical="center"/>
    </xf>
    <xf numFmtId="0" fontId="2" fillId="0" borderId="0" xfId="0" applyFont="1" applyProtection="1">
      <alignment vertical="center"/>
    </xf>
    <xf numFmtId="183" fontId="5" fillId="0" borderId="35" xfId="0" applyNumberFormat="1" applyFont="1" applyBorder="1" applyAlignment="1" applyProtection="1">
      <alignment horizontal="center" vertical="center"/>
    </xf>
    <xf numFmtId="0" fontId="5" fillId="0" borderId="31" xfId="0" applyFont="1" applyBorder="1" applyProtection="1">
      <alignment vertical="center"/>
    </xf>
    <xf numFmtId="183" fontId="5" fillId="0" borderId="48" xfId="0" applyNumberFormat="1" applyFont="1" applyBorder="1" applyAlignment="1" applyProtection="1">
      <alignment horizontal="center" vertical="center"/>
    </xf>
    <xf numFmtId="0" fontId="5" fillId="0" borderId="49" xfId="0" applyFont="1" applyBorder="1" applyAlignment="1" applyProtection="1">
      <alignment vertical="center" shrinkToFit="1"/>
    </xf>
    <xf numFmtId="183" fontId="5" fillId="0" borderId="50" xfId="0" applyNumberFormat="1" applyFont="1" applyBorder="1" applyAlignment="1" applyProtection="1">
      <alignment horizontal="center" vertical="center"/>
    </xf>
    <xf numFmtId="0" fontId="5" fillId="0" borderId="51" xfId="0" applyFont="1" applyBorder="1" applyAlignment="1" applyProtection="1">
      <alignment vertical="center" shrinkToFit="1"/>
    </xf>
    <xf numFmtId="183" fontId="5" fillId="0" borderId="52" xfId="0" applyNumberFormat="1" applyFont="1" applyBorder="1" applyAlignment="1" applyProtection="1">
      <alignment horizontal="center" vertical="center"/>
    </xf>
    <xf numFmtId="0" fontId="5" fillId="0" borderId="53" xfId="0" applyFont="1" applyBorder="1" applyAlignment="1" applyProtection="1">
      <alignment vertical="center" shrinkToFit="1"/>
    </xf>
    <xf numFmtId="49" fontId="5" fillId="0" borderId="0" xfId="0" applyNumberFormat="1" applyFont="1" applyAlignment="1" applyProtection="1">
      <alignment horizontal="center" vertical="center"/>
    </xf>
    <xf numFmtId="49" fontId="16" fillId="0" borderId="0" xfId="0" applyNumberFormat="1" applyFont="1" applyProtection="1">
      <alignment vertical="center"/>
    </xf>
    <xf numFmtId="0" fontId="5" fillId="0" borderId="45" xfId="0" applyNumberFormat="1" applyFont="1" applyBorder="1" applyAlignment="1" applyProtection="1">
      <alignment vertical="center"/>
    </xf>
    <xf numFmtId="49" fontId="5" fillId="0" borderId="45" xfId="0" applyNumberFormat="1" applyFont="1" applyBorder="1" applyAlignment="1" applyProtection="1">
      <alignment horizontal="center" vertical="center"/>
    </xf>
    <xf numFmtId="0" fontId="5" fillId="0" borderId="45" xfId="0" applyFont="1" applyBorder="1" applyAlignment="1" applyProtection="1">
      <alignment vertical="center"/>
    </xf>
    <xf numFmtId="0" fontId="5" fillId="0" borderId="54" xfId="0" applyFont="1" applyBorder="1" applyAlignment="1" applyProtection="1">
      <alignment vertical="center"/>
    </xf>
    <xf numFmtId="0" fontId="5" fillId="0" borderId="31" xfId="0" applyNumberFormat="1" applyFont="1" applyBorder="1" applyAlignment="1" applyProtection="1">
      <alignment vertical="center"/>
    </xf>
    <xf numFmtId="0" fontId="5" fillId="0" borderId="31" xfId="0" applyNumberFormat="1" applyFont="1" applyBorder="1" applyAlignment="1" applyProtection="1">
      <alignment vertical="center" shrinkToFit="1"/>
    </xf>
    <xf numFmtId="0" fontId="4" fillId="0" borderId="31" xfId="0" applyNumberFormat="1"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16" xfId="0" applyNumberFormat="1"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Protection="1">
      <alignment vertical="center"/>
    </xf>
    <xf numFmtId="0" fontId="8" fillId="0" borderId="10" xfId="0" applyFont="1" applyBorder="1" applyAlignment="1" applyProtection="1">
      <alignment horizontal="center" vertical="center"/>
    </xf>
    <xf numFmtId="0" fontId="8" fillId="0" borderId="55" xfId="0" applyFont="1" applyBorder="1" applyAlignment="1" applyProtection="1">
      <alignment horizontal="center" vertical="center"/>
    </xf>
    <xf numFmtId="0" fontId="5" fillId="0" borderId="56" xfId="0" applyFont="1" applyBorder="1" applyProtection="1">
      <alignment vertical="center"/>
    </xf>
    <xf numFmtId="0" fontId="5" fillId="0" borderId="57" xfId="0" applyFont="1" applyBorder="1" applyProtection="1">
      <alignment vertical="center"/>
    </xf>
    <xf numFmtId="0" fontId="5" fillId="0" borderId="35" xfId="0" applyFont="1" applyBorder="1" applyProtection="1">
      <alignment vertical="center"/>
    </xf>
    <xf numFmtId="0" fontId="5" fillId="0" borderId="58" xfId="0" applyFont="1" applyBorder="1" applyAlignment="1" applyProtection="1">
      <alignment vertical="center" shrinkToFit="1"/>
    </xf>
    <xf numFmtId="0" fontId="34" fillId="0" borderId="0" xfId="0" applyFont="1" applyProtection="1">
      <alignment vertical="center"/>
    </xf>
    <xf numFmtId="0" fontId="5" fillId="0" borderId="58" xfId="0" applyFont="1" applyBorder="1" applyProtection="1">
      <alignment vertical="center"/>
    </xf>
    <xf numFmtId="14" fontId="5" fillId="0" borderId="0" xfId="0" applyNumberFormat="1" applyFont="1" applyProtection="1">
      <alignment vertical="center"/>
    </xf>
    <xf numFmtId="0" fontId="5" fillId="0" borderId="52" xfId="0" applyFont="1" applyBorder="1" applyProtection="1">
      <alignment vertical="center"/>
    </xf>
    <xf numFmtId="0" fontId="5" fillId="0" borderId="59" xfId="0" applyFont="1" applyBorder="1" applyProtection="1">
      <alignment vertical="center"/>
    </xf>
    <xf numFmtId="0" fontId="5" fillId="0" borderId="0" xfId="0" applyFont="1" applyAlignment="1" applyProtection="1">
      <alignment horizontal="center" vertical="center"/>
    </xf>
    <xf numFmtId="0" fontId="5" fillId="0" borderId="19" xfId="0" applyFont="1" applyBorder="1" applyProtection="1">
      <alignment vertical="center"/>
    </xf>
    <xf numFmtId="0" fontId="2" fillId="0" borderId="0" xfId="0" applyFont="1" applyAlignment="1" applyProtection="1">
      <alignment vertical="center"/>
    </xf>
    <xf numFmtId="0" fontId="5" fillId="0" borderId="50" xfId="0" applyFont="1" applyBorder="1" applyProtection="1">
      <alignment vertical="center"/>
    </xf>
    <xf numFmtId="0" fontId="5" fillId="0" borderId="48" xfId="0" applyFont="1" applyBorder="1" applyProtection="1">
      <alignment vertical="center"/>
    </xf>
    <xf numFmtId="0" fontId="28" fillId="2" borderId="35" xfId="0" applyFont="1" applyFill="1" applyBorder="1" applyAlignment="1" applyProtection="1">
      <alignment horizontal="center" vertical="center" shrinkToFit="1"/>
    </xf>
    <xf numFmtId="0" fontId="8" fillId="2" borderId="31" xfId="0" applyFont="1" applyFill="1" applyBorder="1" applyAlignment="1" applyProtection="1">
      <alignment vertical="center"/>
    </xf>
    <xf numFmtId="0" fontId="8" fillId="2" borderId="49" xfId="0" applyFont="1" applyFill="1" applyBorder="1" applyAlignment="1" applyProtection="1">
      <alignment vertical="center"/>
    </xf>
    <xf numFmtId="0" fontId="8" fillId="2" borderId="19" xfId="0" applyFont="1" applyFill="1" applyBorder="1" applyAlignment="1" applyProtection="1">
      <alignment vertical="center" wrapText="1"/>
    </xf>
    <xf numFmtId="0" fontId="5" fillId="0" borderId="0" xfId="0" applyFont="1" applyAlignment="1" applyProtection="1">
      <alignment vertical="center"/>
    </xf>
    <xf numFmtId="0" fontId="5" fillId="2" borderId="5" xfId="0" applyFont="1" applyFill="1" applyBorder="1" applyAlignment="1" applyProtection="1">
      <alignment horizontal="left" vertical="center"/>
    </xf>
    <xf numFmtId="0" fontId="4" fillId="2" borderId="0" xfId="0" applyFont="1" applyFill="1" applyAlignment="1" applyProtection="1">
      <alignment horizont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xf>
    <xf numFmtId="0" fontId="22" fillId="3" borderId="61" xfId="0" applyNumberFormat="1" applyFont="1" applyFill="1" applyBorder="1" applyAlignment="1">
      <alignment horizontal="center" vertical="center" wrapText="1" shrinkToFit="1"/>
    </xf>
    <xf numFmtId="0" fontId="22" fillId="5" borderId="61" xfId="0" applyNumberFormat="1" applyFont="1" applyFill="1" applyBorder="1" applyAlignment="1">
      <alignment horizontal="center" vertical="center" wrapText="1" shrinkToFit="1"/>
    </xf>
    <xf numFmtId="49" fontId="0" fillId="6" borderId="1" xfId="0" applyNumberFormat="1" applyFill="1" applyBorder="1" applyAlignment="1">
      <alignment horizontal="right" vertical="center"/>
    </xf>
    <xf numFmtId="0" fontId="0" fillId="6" borderId="1" xfId="0" applyFill="1" applyBorder="1" applyAlignment="1">
      <alignment horizontal="right" vertical="center"/>
    </xf>
    <xf numFmtId="0" fontId="0" fillId="5" borderId="1" xfId="0" applyFill="1" applyBorder="1" applyAlignment="1">
      <alignment horizontal="left" vertical="center"/>
    </xf>
    <xf numFmtId="14" fontId="0" fillId="6" borderId="1" xfId="0" applyNumberFormat="1" applyFill="1" applyBorder="1" applyAlignment="1">
      <alignment horizontal="right" vertical="center"/>
    </xf>
    <xf numFmtId="178" fontId="0" fillId="6" borderId="1" xfId="0" applyNumberFormat="1" applyFill="1" applyBorder="1" applyAlignment="1">
      <alignment horizontal="right" vertical="center"/>
    </xf>
    <xf numFmtId="0" fontId="0" fillId="6" borderId="1" xfId="0" applyNumberFormat="1" applyFill="1" applyBorder="1" applyAlignment="1">
      <alignment horizontal="right" vertical="center"/>
    </xf>
    <xf numFmtId="0" fontId="0" fillId="5" borderId="8" xfId="0" applyFill="1" applyBorder="1" applyAlignment="1">
      <alignment horizontal="left" vertical="center"/>
    </xf>
    <xf numFmtId="182" fontId="0" fillId="6" borderId="1" xfId="0" applyNumberFormat="1" applyFill="1" applyBorder="1" applyAlignment="1">
      <alignment horizontal="right" vertical="center"/>
    </xf>
    <xf numFmtId="0" fontId="0" fillId="0" borderId="8" xfId="0" applyNumberFormat="1" applyFill="1" applyBorder="1" applyAlignment="1">
      <alignment horizontal="right" vertical="center"/>
    </xf>
    <xf numFmtId="0" fontId="8" fillId="0" borderId="31" xfId="0" applyFont="1" applyFill="1" applyBorder="1" applyAlignment="1" applyProtection="1">
      <alignment horizontal="center" vertical="center"/>
    </xf>
    <xf numFmtId="0" fontId="5" fillId="0" borderId="48" xfId="0" applyFont="1" applyBorder="1" applyAlignment="1" applyProtection="1">
      <alignment vertical="center"/>
    </xf>
    <xf numFmtId="0" fontId="10" fillId="2" borderId="0" xfId="0" applyFont="1" applyFill="1" applyBorder="1" applyAlignment="1" applyProtection="1"/>
    <xf numFmtId="0" fontId="5" fillId="0" borderId="60" xfId="0" applyFont="1" applyBorder="1" applyAlignment="1" applyProtection="1">
      <alignment vertical="center" shrinkToFit="1"/>
    </xf>
    <xf numFmtId="0" fontId="5" fillId="0" borderId="62" xfId="0" applyFont="1" applyBorder="1" applyProtection="1">
      <alignment vertical="center"/>
    </xf>
    <xf numFmtId="0" fontId="5" fillId="0" borderId="63" xfId="0" applyFont="1" applyBorder="1" applyProtection="1">
      <alignment vertical="center"/>
    </xf>
    <xf numFmtId="0" fontId="5" fillId="0" borderId="53" xfId="0" applyFont="1" applyBorder="1" applyProtection="1">
      <alignment vertical="center"/>
    </xf>
    <xf numFmtId="0" fontId="5" fillId="0" borderId="8" xfId="0" applyNumberFormat="1" applyFont="1" applyFill="1" applyBorder="1" applyAlignment="1">
      <alignment horizontal="right" vertical="center"/>
    </xf>
    <xf numFmtId="0" fontId="5" fillId="0" borderId="0" xfId="0" applyNumberFormat="1" applyFont="1">
      <alignment vertical="center"/>
    </xf>
    <xf numFmtId="182" fontId="5" fillId="0" borderId="8" xfId="0" applyNumberFormat="1" applyFont="1" applyFill="1" applyBorder="1" applyAlignment="1">
      <alignment horizontal="right" vertical="center"/>
    </xf>
    <xf numFmtId="0" fontId="5" fillId="0" borderId="54" xfId="0" applyFont="1" applyBorder="1" applyProtection="1">
      <alignment vertical="center"/>
    </xf>
    <xf numFmtId="0" fontId="5" fillId="0" borderId="51" xfId="0" applyFont="1" applyBorder="1" applyProtection="1">
      <alignment vertical="center"/>
    </xf>
    <xf numFmtId="0" fontId="5" fillId="0" borderId="48"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4" xfId="0" applyFont="1" applyBorder="1" applyProtection="1">
      <alignment vertical="center"/>
    </xf>
    <xf numFmtId="0" fontId="5" fillId="0" borderId="55" xfId="0" applyFont="1" applyBorder="1" applyProtection="1">
      <alignment vertical="center"/>
    </xf>
    <xf numFmtId="0" fontId="5" fillId="0" borderId="65" xfId="0" applyFont="1" applyBorder="1" applyAlignment="1" applyProtection="1">
      <alignment horizontal="center" vertical="center"/>
      <protection locked="0"/>
    </xf>
    <xf numFmtId="0" fontId="5" fillId="0" borderId="46" xfId="0" applyFont="1" applyBorder="1" applyProtection="1">
      <alignment vertical="center"/>
    </xf>
    <xf numFmtId="0" fontId="7" fillId="2" borderId="0" xfId="0" applyFont="1" applyFill="1" applyAlignment="1" applyProtection="1">
      <alignment vertical="center"/>
    </xf>
    <xf numFmtId="0" fontId="15" fillId="2" borderId="0" xfId="0" applyFont="1" applyFill="1" applyAlignment="1" applyProtection="1">
      <alignment vertical="center" shrinkToFit="1"/>
    </xf>
    <xf numFmtId="181" fontId="15" fillId="2" borderId="0" xfId="0" applyNumberFormat="1" applyFont="1" applyFill="1" applyAlignment="1" applyProtection="1">
      <alignment vertical="center"/>
    </xf>
    <xf numFmtId="0" fontId="5" fillId="0" borderId="5" xfId="0" applyFont="1" applyBorder="1" applyProtection="1">
      <alignment vertical="center"/>
    </xf>
    <xf numFmtId="0" fontId="5" fillId="0" borderId="18" xfId="0" applyFont="1" applyBorder="1" applyProtection="1">
      <alignment vertical="center"/>
    </xf>
    <xf numFmtId="0" fontId="4" fillId="2" borderId="0" xfId="0" applyFont="1" applyFill="1" applyAlignment="1" applyProtection="1">
      <alignment shrinkToFit="1"/>
    </xf>
    <xf numFmtId="0" fontId="4" fillId="0" borderId="0" xfId="0" applyFont="1" applyAlignment="1" applyProtection="1"/>
    <xf numFmtId="0" fontId="5" fillId="2" borderId="0" xfId="0" applyFont="1" applyFill="1" applyBorder="1" applyAlignment="1" applyProtection="1">
      <alignment vertical="center" shrinkToFit="1"/>
    </xf>
    <xf numFmtId="0" fontId="5" fillId="2" borderId="0" xfId="0" applyFont="1" applyFill="1" applyBorder="1" applyAlignment="1" applyProtection="1">
      <alignment horizontal="left" vertical="center"/>
    </xf>
    <xf numFmtId="0" fontId="5" fillId="2" borderId="0" xfId="0" applyFont="1" applyFill="1" applyAlignment="1" applyProtection="1">
      <alignment horizontal="left" vertical="center" wrapText="1"/>
    </xf>
    <xf numFmtId="0" fontId="16" fillId="2" borderId="0" xfId="0" applyFont="1" applyFill="1" applyBorder="1" applyAlignment="1" applyProtection="1">
      <alignment horizontal="center" vertical="center"/>
    </xf>
    <xf numFmtId="49" fontId="5" fillId="2" borderId="0" xfId="0" applyNumberFormat="1" applyFont="1" applyFill="1" applyAlignment="1" applyProtection="1">
      <alignment horizontal="center" vertical="center"/>
    </xf>
    <xf numFmtId="0" fontId="5" fillId="2" borderId="0" xfId="0" applyFont="1" applyFill="1" applyAlignment="1" applyProtection="1">
      <alignment horizontal="center" vertical="top" wrapText="1"/>
    </xf>
    <xf numFmtId="0" fontId="5" fillId="2" borderId="62" xfId="0" applyFont="1" applyFill="1" applyBorder="1" applyAlignment="1" applyProtection="1">
      <alignment horizontal="center" vertical="top" wrapText="1"/>
    </xf>
    <xf numFmtId="0" fontId="5" fillId="2" borderId="12" xfId="0" applyFont="1" applyFill="1" applyBorder="1" applyAlignment="1" applyProtection="1">
      <alignment vertical="top" wrapText="1"/>
    </xf>
    <xf numFmtId="0" fontId="5" fillId="2" borderId="12" xfId="0" applyFont="1" applyFill="1" applyBorder="1" applyAlignment="1" applyProtection="1">
      <alignment vertical="top"/>
    </xf>
    <xf numFmtId="0" fontId="5" fillId="2" borderId="63" xfId="0" applyFont="1" applyFill="1" applyBorder="1" applyAlignment="1" applyProtection="1">
      <alignment vertical="top"/>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xf numFmtId="0" fontId="16" fillId="2" borderId="60" xfId="0" applyFont="1" applyFill="1" applyBorder="1" applyAlignment="1" applyProtection="1">
      <alignment vertical="center"/>
    </xf>
    <xf numFmtId="0" fontId="16" fillId="2" borderId="5" xfId="0" applyFont="1" applyFill="1" applyBorder="1" applyAlignment="1" applyProtection="1">
      <alignment vertical="center"/>
    </xf>
    <xf numFmtId="0" fontId="16" fillId="2" borderId="67" xfId="0" applyFont="1" applyFill="1" applyBorder="1" applyAlignment="1" applyProtection="1">
      <alignment vertical="center"/>
    </xf>
    <xf numFmtId="0" fontId="5" fillId="0" borderId="0" xfId="0" applyFont="1" applyAlignment="1" applyProtection="1"/>
    <xf numFmtId="181" fontId="15" fillId="2" borderId="0" xfId="0" applyNumberFormat="1" applyFont="1" applyFill="1" applyAlignment="1" applyProtection="1">
      <alignment horizontal="center" vertical="center"/>
    </xf>
    <xf numFmtId="0" fontId="15" fillId="0" borderId="0" xfId="0" applyNumberFormat="1" applyFont="1" applyAlignment="1" applyProtection="1">
      <alignment vertical="center"/>
    </xf>
    <xf numFmtId="0" fontId="15" fillId="2" borderId="0" xfId="0" applyNumberFormat="1" applyFont="1" applyFill="1" applyAlignment="1" applyProtection="1">
      <alignment horizontal="left" vertical="center"/>
    </xf>
    <xf numFmtId="0" fontId="0" fillId="0" borderId="0" xfId="0" applyAlignment="1" applyProtection="1">
      <alignment vertical="center"/>
    </xf>
    <xf numFmtId="0" fontId="2" fillId="0" borderId="0" xfId="0" applyFont="1" applyBorder="1" applyAlignment="1" applyProtection="1">
      <alignment vertical="center"/>
    </xf>
    <xf numFmtId="0" fontId="5" fillId="2" borderId="42" xfId="0" applyFont="1" applyFill="1" applyBorder="1" applyAlignment="1" applyProtection="1">
      <alignment horizontal="center" vertical="center"/>
    </xf>
    <xf numFmtId="0" fontId="30" fillId="0" borderId="0" xfId="0" applyFont="1" applyAlignment="1" applyProtection="1">
      <alignment vertical="center" shrinkToFit="1"/>
    </xf>
    <xf numFmtId="0" fontId="3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lignment horizontal="left" vertical="center" shrinkToFit="1"/>
    </xf>
    <xf numFmtId="0" fontId="0" fillId="0" borderId="0" xfId="0" applyBorder="1" applyAlignment="1">
      <alignment vertical="center" shrinkToFit="1"/>
    </xf>
    <xf numFmtId="0" fontId="8" fillId="2" borderId="0" xfId="0" applyFont="1" applyFill="1" applyBorder="1" applyAlignment="1" applyProtection="1">
      <alignment horizontal="left" vertical="center"/>
    </xf>
    <xf numFmtId="0" fontId="0" fillId="0" borderId="0" xfId="0" applyBorder="1" applyAlignment="1">
      <alignment vertical="center"/>
    </xf>
    <xf numFmtId="0" fontId="5" fillId="0" borderId="31" xfId="0" applyFont="1" applyBorder="1" applyAlignment="1" applyProtection="1">
      <alignment vertical="center" shrinkToFit="1"/>
    </xf>
    <xf numFmtId="0" fontId="12" fillId="0" borderId="0" xfId="0" applyFont="1" applyFill="1" applyAlignment="1">
      <alignment vertical="center"/>
    </xf>
    <xf numFmtId="0" fontId="5"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Alignment="1">
      <alignment horizontal="justify" vertical="center"/>
    </xf>
    <xf numFmtId="0" fontId="5" fillId="0" borderId="5" xfId="0" applyFont="1" applyFill="1" applyBorder="1" applyAlignment="1" applyProtection="1">
      <alignment horizontal="center" vertical="center"/>
      <protection locked="0"/>
    </xf>
    <xf numFmtId="0" fontId="12" fillId="0" borderId="5" xfId="0" applyFont="1" applyFill="1" applyBorder="1" applyAlignment="1">
      <alignmen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2" fillId="0" borderId="0" xfId="0" applyFont="1" applyFill="1" applyAlignment="1">
      <alignment horizontal="center" vertical="center"/>
    </xf>
    <xf numFmtId="0" fontId="12" fillId="0" borderId="0" xfId="0" applyFont="1" applyFill="1" applyAlignment="1" applyProtection="1">
      <alignment vertical="center"/>
    </xf>
    <xf numFmtId="0" fontId="5" fillId="0" borderId="5" xfId="0" applyFont="1" applyFill="1" applyBorder="1">
      <alignment vertical="center"/>
    </xf>
    <xf numFmtId="0" fontId="5" fillId="0" borderId="5" xfId="0" applyFont="1" applyFill="1" applyBorder="1" applyAlignment="1" applyProtection="1">
      <alignment horizontal="center" vertical="center"/>
    </xf>
    <xf numFmtId="0" fontId="5" fillId="0" borderId="0" xfId="0" applyFont="1" applyFill="1" applyBorder="1">
      <alignment vertical="center"/>
    </xf>
    <xf numFmtId="0" fontId="5" fillId="0" borderId="5" xfId="0" applyFont="1" applyFill="1" applyBorder="1" applyAlignment="1">
      <alignment vertical="center"/>
    </xf>
    <xf numFmtId="0" fontId="5" fillId="0" borderId="5" xfId="0" applyFont="1" applyFill="1" applyBorder="1" applyProtection="1">
      <alignment vertical="center"/>
    </xf>
    <xf numFmtId="0" fontId="12" fillId="0" borderId="0" xfId="0" applyFont="1" applyFill="1" applyAlignment="1" applyProtection="1">
      <alignment horizontal="center"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18" fillId="0" borderId="0" xfId="0" applyFont="1" applyFill="1" applyAlignment="1">
      <alignment vertical="center"/>
    </xf>
    <xf numFmtId="0" fontId="18" fillId="0" borderId="0" xfId="0" applyFont="1" applyFill="1" applyBorder="1" applyAlignment="1">
      <alignment vertical="center"/>
    </xf>
    <xf numFmtId="0" fontId="12" fillId="0" borderId="0" xfId="0" applyFont="1" applyFill="1" applyAlignment="1">
      <alignment horizontal="right" vertical="center"/>
    </xf>
    <xf numFmtId="0" fontId="5" fillId="0" borderId="0" xfId="0" applyFont="1" applyFill="1" applyBorder="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68" xfId="0" applyFont="1" applyBorder="1" applyAlignment="1" applyProtection="1">
      <alignment vertical="center" shrinkToFit="1"/>
    </xf>
    <xf numFmtId="0" fontId="5" fillId="0" borderId="69" xfId="0" applyFont="1" applyBorder="1" applyProtection="1">
      <alignment vertical="center"/>
    </xf>
    <xf numFmtId="0" fontId="5" fillId="0" borderId="19" xfId="0" applyFont="1" applyBorder="1" applyAlignment="1" applyProtection="1">
      <alignment horizontal="center" vertical="center"/>
    </xf>
    <xf numFmtId="0" fontId="5" fillId="0" borderId="50" xfId="0" applyNumberFormat="1" applyFont="1" applyBorder="1" applyAlignment="1" applyProtection="1">
      <alignment horizontal="center" vertical="center"/>
    </xf>
    <xf numFmtId="0" fontId="35" fillId="0" borderId="0" xfId="0" applyFont="1" applyAlignment="1" applyProtection="1">
      <alignment horizontal="center" vertical="center"/>
    </xf>
    <xf numFmtId="0" fontId="30" fillId="0" borderId="0" xfId="0" applyFont="1" applyAlignment="1" applyProtection="1">
      <alignment horizontal="distributed" vertical="center"/>
    </xf>
    <xf numFmtId="0" fontId="30" fillId="0" borderId="0" xfId="0" applyFont="1" applyAlignment="1" applyProtection="1">
      <alignment vertical="center"/>
    </xf>
    <xf numFmtId="177" fontId="12" fillId="0" borderId="0" xfId="0" applyNumberFormat="1" applyFont="1" applyFill="1" applyBorder="1" applyAlignment="1" applyProtection="1">
      <alignment horizontal="center" vertical="center" shrinkToFit="1"/>
    </xf>
    <xf numFmtId="0" fontId="5" fillId="2"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6" fillId="2" borderId="0" xfId="0" applyFont="1" applyFill="1" applyAlignment="1" applyProtection="1">
      <alignment vertical="center"/>
      <protection locked="0"/>
    </xf>
    <xf numFmtId="0" fontId="5" fillId="0" borderId="0" xfId="0" applyFont="1" applyAlignment="1" applyProtection="1">
      <alignment vertical="center" shrinkToFit="1"/>
      <protection locked="0"/>
    </xf>
    <xf numFmtId="0" fontId="8" fillId="0" borderId="1" xfId="0" applyNumberFormat="1" applyFont="1" applyFill="1" applyBorder="1" applyAlignment="1" applyProtection="1">
      <alignment horizontal="center" vertical="center" wrapText="1"/>
    </xf>
    <xf numFmtId="0" fontId="8" fillId="0" borderId="70" xfId="0" applyNumberFormat="1" applyFont="1" applyFill="1" applyBorder="1" applyAlignment="1" applyProtection="1">
      <alignment horizontal="center" vertical="center" wrapText="1"/>
    </xf>
    <xf numFmtId="0" fontId="8" fillId="0" borderId="34" xfId="0" applyNumberFormat="1" applyFont="1" applyFill="1" applyBorder="1" applyAlignment="1" applyProtection="1">
      <alignment horizontal="center" vertical="center" wrapText="1"/>
    </xf>
    <xf numFmtId="0" fontId="29" fillId="0" borderId="30" xfId="0" applyNumberFormat="1" applyFont="1" applyBorder="1" applyAlignment="1" applyProtection="1">
      <alignment vertical="center" shrinkToFit="1"/>
      <protection locked="0"/>
    </xf>
    <xf numFmtId="0" fontId="29" fillId="0" borderId="30"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horizontal="center" vertical="center" shrinkToFit="1"/>
      <protection locked="0"/>
    </xf>
    <xf numFmtId="0" fontId="29" fillId="0" borderId="73" xfId="0" applyNumberFormat="1" applyFont="1" applyBorder="1" applyAlignment="1" applyProtection="1">
      <alignment horizontal="center" vertical="center" shrinkToFit="1"/>
      <protection locked="0"/>
    </xf>
    <xf numFmtId="0" fontId="29" fillId="0" borderId="74" xfId="0" applyNumberFormat="1" applyFont="1" applyBorder="1" applyAlignment="1" applyProtection="1">
      <alignment horizontal="center" vertical="center" shrinkToFit="1"/>
      <protection locked="0"/>
    </xf>
    <xf numFmtId="0" fontId="29" fillId="0" borderId="29" xfId="0" applyNumberFormat="1" applyFont="1" applyBorder="1" applyAlignment="1" applyProtection="1">
      <alignment horizontal="center" vertical="center" shrinkToFit="1"/>
      <protection locked="0"/>
    </xf>
    <xf numFmtId="0" fontId="29" fillId="0" borderId="36" xfId="0" applyNumberFormat="1" applyFont="1" applyBorder="1" applyAlignment="1" applyProtection="1">
      <alignment vertical="center" shrinkToFit="1"/>
      <protection locked="0"/>
    </xf>
    <xf numFmtId="0" fontId="29" fillId="0" borderId="73" xfId="0" applyNumberFormat="1" applyFont="1" applyBorder="1" applyAlignment="1" applyProtection="1">
      <alignment vertical="center" shrinkToFit="1"/>
      <protection locked="0"/>
    </xf>
    <xf numFmtId="0" fontId="29" fillId="0" borderId="74" xfId="0" applyNumberFormat="1" applyFont="1" applyBorder="1" applyAlignment="1" applyProtection="1">
      <alignment vertical="center" shrinkToFit="1"/>
      <protection locked="0"/>
    </xf>
    <xf numFmtId="0" fontId="29" fillId="0" borderId="29" xfId="0" applyNumberFormat="1" applyFont="1" applyBorder="1" applyAlignment="1" applyProtection="1">
      <alignment vertical="center" shrinkToFit="1"/>
      <protection locked="0"/>
    </xf>
    <xf numFmtId="0" fontId="30" fillId="0" borderId="0" xfId="0" applyFont="1" applyAlignment="1">
      <alignment vertical="center"/>
    </xf>
    <xf numFmtId="0" fontId="5" fillId="0" borderId="45" xfId="0" applyNumberFormat="1" applyFont="1" applyBorder="1" applyAlignment="1" applyProtection="1">
      <alignment vertical="center" shrinkToFit="1"/>
    </xf>
    <xf numFmtId="0" fontId="4" fillId="0" borderId="31" xfId="0" applyNumberFormat="1" applyFont="1" applyBorder="1" applyAlignment="1" applyProtection="1">
      <alignment vertical="center" shrinkToFit="1"/>
    </xf>
    <xf numFmtId="0" fontId="5" fillId="0" borderId="16" xfId="0" applyNumberFormat="1" applyFont="1" applyBorder="1" applyAlignment="1" applyProtection="1">
      <alignment vertical="center" shrinkToFit="1"/>
    </xf>
    <xf numFmtId="183" fontId="5" fillId="0" borderId="56" xfId="0" applyNumberFormat="1" applyFont="1" applyBorder="1" applyAlignment="1" applyProtection="1">
      <alignment horizontal="center" vertical="center"/>
    </xf>
    <xf numFmtId="0" fontId="5" fillId="0" borderId="20" xfId="0" applyFont="1" applyBorder="1" applyProtection="1">
      <alignment vertical="center"/>
    </xf>
    <xf numFmtId="180" fontId="5" fillId="0" borderId="35" xfId="0" applyNumberFormat="1" applyFont="1" applyFill="1" applyBorder="1" applyAlignment="1" applyProtection="1">
      <alignment horizontal="left" vertical="center"/>
      <protection locked="0"/>
    </xf>
    <xf numFmtId="49" fontId="0" fillId="0" borderId="0" xfId="0" applyNumberFormat="1">
      <alignment vertical="center"/>
    </xf>
    <xf numFmtId="0" fontId="8" fillId="2" borderId="0"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8" fillId="2" borderId="8" xfId="0" applyFont="1" applyFill="1" applyBorder="1" applyAlignment="1" applyProtection="1">
      <alignment horizontal="center" vertical="center" wrapText="1"/>
      <protection locked="0"/>
    </xf>
    <xf numFmtId="0" fontId="8" fillId="0" borderId="10" xfId="0" applyFont="1" applyBorder="1" applyAlignment="1" applyProtection="1">
      <alignment horizontal="center" vertical="center" shrinkToFit="1"/>
    </xf>
    <xf numFmtId="0" fontId="8" fillId="0" borderId="55" xfId="0" applyFont="1" applyBorder="1" applyAlignment="1" applyProtection="1">
      <alignment horizontal="center" vertical="center" shrinkToFit="1"/>
    </xf>
    <xf numFmtId="0" fontId="5" fillId="0" borderId="0" xfId="0" applyFont="1" applyBorder="1" applyAlignment="1" applyProtection="1">
      <alignment vertical="center" shrinkToFit="1"/>
    </xf>
    <xf numFmtId="176" fontId="5" fillId="2" borderId="0" xfId="0" applyNumberFormat="1" applyFont="1" applyFill="1" applyBorder="1" applyAlignment="1" applyProtection="1">
      <alignment vertical="center" shrinkToFit="1"/>
    </xf>
    <xf numFmtId="0" fontId="5" fillId="7" borderId="8" xfId="0" applyFont="1" applyFill="1" applyBorder="1" applyAlignment="1" applyProtection="1">
      <alignment horizontal="center" vertical="center"/>
      <protection locked="0"/>
    </xf>
    <xf numFmtId="0" fontId="5" fillId="7" borderId="64" xfId="0" applyFont="1" applyFill="1" applyBorder="1" applyAlignment="1" applyProtection="1">
      <alignment horizontal="center" vertical="center"/>
      <protection locked="0"/>
    </xf>
    <xf numFmtId="0" fontId="5" fillId="7" borderId="10" xfId="0" applyFont="1" applyFill="1" applyBorder="1" applyAlignment="1" applyProtection="1">
      <alignment horizontal="center" vertical="center"/>
      <protection locked="0"/>
    </xf>
    <xf numFmtId="0" fontId="5" fillId="7" borderId="55" xfId="0" applyFont="1" applyFill="1" applyBorder="1" applyAlignment="1" applyProtection="1">
      <alignment horizontal="center" vertical="center"/>
      <protection locked="0"/>
    </xf>
    <xf numFmtId="0" fontId="8" fillId="7" borderId="1" xfId="0" applyNumberFormat="1" applyFont="1" applyFill="1" applyBorder="1" applyAlignment="1" applyProtection="1">
      <alignment horizontal="center" vertical="center" wrapText="1"/>
    </xf>
    <xf numFmtId="0" fontId="8" fillId="7" borderId="20" xfId="0" applyNumberFormat="1" applyFont="1" applyFill="1" applyBorder="1" applyAlignment="1" applyProtection="1">
      <alignment horizontal="center" vertical="center" wrapText="1"/>
    </xf>
    <xf numFmtId="0" fontId="8" fillId="7" borderId="9" xfId="0" applyNumberFormat="1" applyFont="1" applyFill="1" applyBorder="1" applyAlignment="1" applyProtection="1">
      <alignment horizontal="center" vertical="center" wrapText="1"/>
    </xf>
    <xf numFmtId="0" fontId="8" fillId="7" borderId="75" xfId="0" applyNumberFormat="1" applyFont="1" applyFill="1" applyBorder="1" applyAlignment="1" applyProtection="1">
      <alignment horizontal="center" vertical="center" wrapText="1"/>
    </xf>
    <xf numFmtId="0" fontId="8" fillId="7" borderId="10" xfId="0" applyNumberFormat="1" applyFont="1" applyFill="1" applyBorder="1" applyAlignment="1" applyProtection="1">
      <alignment horizontal="center" vertical="center" wrapText="1"/>
    </xf>
    <xf numFmtId="0" fontId="8" fillId="7" borderId="105" xfId="0" applyNumberFormat="1" applyFont="1" applyFill="1" applyBorder="1" applyAlignment="1" applyProtection="1">
      <alignment horizontal="center" vertical="center" wrapText="1"/>
    </xf>
    <xf numFmtId="0" fontId="5" fillId="0" borderId="56" xfId="0" applyNumberFormat="1" applyFont="1" applyBorder="1" applyAlignment="1" applyProtection="1">
      <alignment horizontal="center"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center" vertical="center"/>
    </xf>
    <xf numFmtId="0" fontId="37" fillId="0" borderId="0" xfId="0" applyFont="1" applyProtection="1">
      <alignment vertical="center"/>
    </xf>
    <xf numFmtId="0" fontId="5" fillId="2" borderId="0" xfId="0" applyFont="1" applyFill="1" applyAlignment="1" applyProtection="1">
      <alignment horizontal="right" vertical="center"/>
    </xf>
    <xf numFmtId="0" fontId="8" fillId="2" borderId="0" xfId="0" applyFont="1" applyFill="1" applyAlignment="1" applyProtection="1">
      <alignment vertical="center"/>
    </xf>
    <xf numFmtId="0" fontId="5" fillId="2" borderId="0" xfId="0" applyFont="1" applyFill="1" applyAlignment="1" applyProtection="1">
      <alignment horizontal="center" vertical="center"/>
      <protection locked="0"/>
    </xf>
    <xf numFmtId="0" fontId="0" fillId="0" borderId="0" xfId="0" applyAlignment="1" applyProtection="1">
      <alignment vertical="center"/>
    </xf>
    <xf numFmtId="0" fontId="28" fillId="2" borderId="95" xfId="0" applyFont="1" applyFill="1" applyBorder="1" applyAlignment="1" applyProtection="1">
      <alignment horizontal="center" vertical="center" shrinkToFit="1"/>
    </xf>
    <xf numFmtId="0" fontId="5" fillId="0" borderId="33" xfId="0" applyFont="1" applyBorder="1" applyProtection="1">
      <alignment vertical="center"/>
    </xf>
    <xf numFmtId="0" fontId="0" fillId="0" borderId="0" xfId="0" applyNumberFormat="1">
      <alignment vertical="center"/>
    </xf>
    <xf numFmtId="0" fontId="0" fillId="0" borderId="0" xfId="0" applyNumberFormat="1" applyFont="1" applyBorder="1">
      <alignment vertical="center"/>
    </xf>
    <xf numFmtId="0" fontId="0" fillId="0" borderId="0" xfId="0" applyNumberFormat="1" applyFont="1">
      <alignment vertical="center"/>
    </xf>
    <xf numFmtId="0" fontId="0" fillId="0" borderId="0" xfId="0" applyNumberFormat="1" applyBorder="1">
      <alignment vertical="center"/>
    </xf>
    <xf numFmtId="0" fontId="0" fillId="0" borderId="0" xfId="0" applyNumberFormat="1" applyFill="1" applyBorder="1">
      <alignment vertical="center"/>
    </xf>
    <xf numFmtId="0" fontId="5" fillId="0" borderId="47" xfId="0" applyFont="1" applyBorder="1" applyAlignment="1" applyProtection="1">
      <alignment horizontal="center" vertical="center"/>
      <protection locked="0"/>
    </xf>
    <xf numFmtId="0" fontId="38" fillId="0" borderId="0" xfId="0" applyFont="1" applyProtection="1">
      <alignment vertical="center"/>
    </xf>
    <xf numFmtId="0" fontId="5" fillId="0" borderId="0" xfId="0" applyFont="1" applyAlignment="1" applyProtection="1">
      <alignment horizontal="center" vertical="center"/>
    </xf>
    <xf numFmtId="0" fontId="5" fillId="2" borderId="0" xfId="0" applyFont="1" applyFill="1" applyAlignment="1" applyProtection="1">
      <alignment vertical="center"/>
    </xf>
    <xf numFmtId="0" fontId="8" fillId="2" borderId="0" xfId="0" applyFont="1" applyFill="1" applyBorder="1" applyAlignment="1" applyProtection="1">
      <alignment vertical="center" wrapText="1"/>
      <protection locked="0"/>
    </xf>
    <xf numFmtId="0" fontId="12" fillId="2" borderId="33"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5" fillId="0" borderId="8" xfId="0" applyFont="1" applyBorder="1" applyProtection="1">
      <alignment vertical="center"/>
      <protection locked="0"/>
    </xf>
    <xf numFmtId="0" fontId="5" fillId="0" borderId="10" xfId="0" applyFont="1" applyBorder="1" applyProtection="1">
      <alignment vertical="center"/>
      <protection locked="0"/>
    </xf>
    <xf numFmtId="0" fontId="16" fillId="2" borderId="0" xfId="0" applyFont="1" applyFill="1" applyAlignment="1" applyProtection="1">
      <alignment vertical="center"/>
    </xf>
    <xf numFmtId="38" fontId="5" fillId="2" borderId="0" xfId="1" applyFont="1" applyFill="1" applyAlignment="1" applyProtection="1">
      <alignment horizontal="center" vertical="center"/>
    </xf>
    <xf numFmtId="38" fontId="16" fillId="2" borderId="0" xfId="1" applyFont="1" applyFill="1" applyAlignment="1" applyProtection="1">
      <alignment horizontal="center" vertical="center"/>
    </xf>
    <xf numFmtId="38" fontId="8" fillId="2" borderId="8" xfId="1" applyFont="1" applyFill="1" applyBorder="1" applyAlignment="1" applyProtection="1">
      <alignment horizontal="center" vertical="center" wrapText="1"/>
      <protection locked="0"/>
    </xf>
    <xf numFmtId="38" fontId="5" fillId="0" borderId="8" xfId="1" applyFont="1" applyBorder="1" applyAlignment="1" applyProtection="1">
      <alignment horizontal="center" vertical="center"/>
      <protection locked="0"/>
    </xf>
    <xf numFmtId="38" fontId="5" fillId="0" borderId="10" xfId="1" applyFont="1" applyBorder="1" applyAlignment="1" applyProtection="1">
      <alignment horizontal="center" vertical="center"/>
      <protection locked="0"/>
    </xf>
    <xf numFmtId="38" fontId="5" fillId="0" borderId="0" xfId="1" applyFont="1" applyAlignment="1" applyProtection="1">
      <alignment horizontal="center" vertical="center"/>
      <protection locked="0"/>
    </xf>
    <xf numFmtId="38" fontId="12" fillId="0" borderId="1" xfId="1" applyFont="1" applyBorder="1" applyAlignment="1" applyProtection="1">
      <alignment horizontal="center" vertical="center" wrapText="1"/>
      <protection locked="0"/>
    </xf>
    <xf numFmtId="38" fontId="12" fillId="0" borderId="8" xfId="1" applyFont="1" applyBorder="1" applyAlignment="1" applyProtection="1">
      <alignment horizontal="center" vertical="center" wrapText="1"/>
      <protection locked="0"/>
    </xf>
    <xf numFmtId="0" fontId="5"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12" fillId="2" borderId="1"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8" xfId="0" applyFont="1" applyFill="1" applyBorder="1" applyAlignment="1" applyProtection="1">
      <alignment horizontal="left" vertical="center" wrapText="1"/>
      <protection locked="0"/>
    </xf>
    <xf numFmtId="0" fontId="5" fillId="2" borderId="0" xfId="0" applyNumberFormat="1" applyFont="1" applyFill="1" applyAlignment="1" applyProtection="1">
      <alignment vertical="center"/>
    </xf>
    <xf numFmtId="0" fontId="16" fillId="2" borderId="0" xfId="0" applyNumberFormat="1" applyFont="1" applyFill="1" applyAlignment="1" applyProtection="1">
      <alignment vertical="center"/>
    </xf>
    <xf numFmtId="0" fontId="12" fillId="2" borderId="46" xfId="0" applyNumberFormat="1" applyFont="1" applyFill="1" applyBorder="1" applyAlignment="1" applyProtection="1">
      <alignment horizontal="center" vertical="center" wrapText="1"/>
      <protection locked="0"/>
    </xf>
    <xf numFmtId="0" fontId="12" fillId="2" borderId="64" xfId="0" applyNumberFormat="1" applyFont="1" applyFill="1" applyBorder="1" applyAlignment="1" applyProtection="1">
      <alignment horizontal="center" vertical="center" wrapText="1"/>
      <protection locked="0"/>
    </xf>
    <xf numFmtId="0" fontId="8" fillId="2" borderId="64" xfId="0" applyNumberFormat="1" applyFont="1" applyFill="1" applyBorder="1" applyAlignment="1" applyProtection="1">
      <alignment horizontal="center" vertical="center" wrapText="1"/>
      <protection locked="0"/>
    </xf>
    <xf numFmtId="0" fontId="5" fillId="0" borderId="64" xfId="0" applyNumberFormat="1" applyFont="1" applyBorder="1" applyProtection="1">
      <alignment vertical="center"/>
      <protection locked="0"/>
    </xf>
    <xf numFmtId="0" fontId="5" fillId="0" borderId="55" xfId="0" applyNumberFormat="1" applyFont="1" applyBorder="1" applyProtection="1">
      <alignment vertical="center"/>
      <protection locked="0"/>
    </xf>
    <xf numFmtId="0" fontId="5" fillId="0" borderId="0" xfId="0" applyNumberFormat="1" applyFont="1" applyProtection="1">
      <alignment vertical="center"/>
      <protection locked="0"/>
    </xf>
    <xf numFmtId="14" fontId="0" fillId="0" borderId="0" xfId="0" applyNumberFormat="1">
      <alignment vertical="center"/>
    </xf>
    <xf numFmtId="0" fontId="2" fillId="2" borderId="10"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xf>
    <xf numFmtId="0" fontId="5" fillId="2" borderId="0" xfId="0" applyFont="1" applyFill="1" applyAlignment="1" applyProtection="1">
      <alignment vertical="center"/>
    </xf>
    <xf numFmtId="0" fontId="5" fillId="2" borderId="0" xfId="0" applyFont="1" applyFill="1" applyAlignment="1" applyProtection="1">
      <alignment vertical="center" shrinkToFit="1"/>
    </xf>
    <xf numFmtId="0" fontId="5" fillId="2" borderId="0" xfId="2" applyFont="1" applyFill="1" applyProtection="1">
      <alignment vertical="center"/>
    </xf>
    <xf numFmtId="0" fontId="5" fillId="0" borderId="0" xfId="2" applyFont="1">
      <alignment vertical="center"/>
    </xf>
    <xf numFmtId="0" fontId="12" fillId="2" borderId="0" xfId="2" applyFont="1" applyFill="1" applyProtection="1">
      <alignment vertical="center"/>
    </xf>
    <xf numFmtId="0" fontId="12" fillId="2" borderId="0" xfId="2" applyFont="1" applyFill="1" applyAlignment="1" applyProtection="1">
      <alignment vertical="center"/>
    </xf>
    <xf numFmtId="0" fontId="12" fillId="2" borderId="0" xfId="2" applyFont="1" applyFill="1" applyAlignment="1" applyProtection="1">
      <alignment horizontal="distributed" vertical="center"/>
    </xf>
    <xf numFmtId="0" fontId="5" fillId="2" borderId="0" xfId="2" applyFont="1" applyFill="1" applyAlignment="1" applyProtection="1">
      <alignment horizontal="left" vertical="center" indent="1"/>
    </xf>
    <xf numFmtId="0" fontId="5" fillId="2" borderId="0" xfId="2" applyFont="1" applyFill="1">
      <alignment vertical="center"/>
    </xf>
    <xf numFmtId="0" fontId="0" fillId="0" borderId="0" xfId="0" applyAlignment="1" applyProtection="1">
      <alignment vertical="center"/>
    </xf>
    <xf numFmtId="0" fontId="28" fillId="2" borderId="50" xfId="0" applyFont="1" applyFill="1" applyBorder="1" applyAlignment="1" applyProtection="1">
      <alignment horizontal="center" vertical="center" shrinkToFit="1"/>
    </xf>
    <xf numFmtId="0" fontId="8" fillId="2" borderId="92" xfId="0" applyFont="1" applyFill="1" applyBorder="1" applyAlignment="1" applyProtection="1">
      <alignment horizontal="center" vertical="center"/>
      <protection hidden="1"/>
    </xf>
    <xf numFmtId="0" fontId="8" fillId="2" borderId="0" xfId="0" applyFont="1" applyFill="1" applyBorder="1" applyAlignment="1" applyProtection="1">
      <alignment horizontal="left" vertical="center" wrapText="1"/>
    </xf>
    <xf numFmtId="0" fontId="8" fillId="2" borderId="16" xfId="0" applyFont="1" applyFill="1" applyBorder="1" applyAlignment="1" applyProtection="1">
      <alignment vertical="center"/>
    </xf>
    <xf numFmtId="0" fontId="8" fillId="2" borderId="53" xfId="0" applyFont="1" applyFill="1" applyBorder="1" applyAlignment="1" applyProtection="1">
      <alignment vertical="center"/>
    </xf>
    <xf numFmtId="0" fontId="8" fillId="2" borderId="75" xfId="0" applyFont="1" applyFill="1" applyBorder="1" applyAlignment="1" applyProtection="1">
      <alignment horizontal="center" vertical="center"/>
    </xf>
    <xf numFmtId="0" fontId="28" fillId="2" borderId="108" xfId="0" applyFont="1" applyFill="1" applyBorder="1" applyAlignment="1" applyProtection="1">
      <alignment horizontal="center" vertical="center"/>
    </xf>
    <xf numFmtId="0" fontId="8" fillId="2" borderId="92" xfId="0" applyFont="1" applyFill="1" applyBorder="1" applyAlignment="1" applyProtection="1">
      <alignment horizontal="center" vertical="center" wrapText="1"/>
      <protection hidden="1"/>
    </xf>
    <xf numFmtId="0" fontId="8" fillId="2" borderId="26" xfId="0" applyFont="1" applyFill="1" applyBorder="1" applyAlignment="1" applyProtection="1">
      <alignment horizontal="center" vertical="center"/>
      <protection hidden="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0" fillId="0" borderId="0" xfId="0" applyNumberFormat="1" applyAlignment="1">
      <alignment vertical="center" shrinkToFit="1"/>
    </xf>
    <xf numFmtId="49" fontId="5" fillId="0" borderId="52" xfId="0" applyNumberFormat="1" applyFont="1" applyBorder="1" applyAlignment="1" applyProtection="1">
      <alignment horizontal="center" vertical="center"/>
      <protection locked="0"/>
    </xf>
    <xf numFmtId="0" fontId="5" fillId="0" borderId="16" xfId="0" applyFont="1" applyBorder="1">
      <alignment vertical="center"/>
    </xf>
    <xf numFmtId="49" fontId="5" fillId="0" borderId="16" xfId="0" applyNumberFormat="1" applyFont="1" applyBorder="1" applyAlignment="1" applyProtection="1">
      <alignment horizontal="center" vertical="center"/>
      <protection locked="0"/>
    </xf>
    <xf numFmtId="49" fontId="5" fillId="0" borderId="53" xfId="0" applyNumberFormat="1" applyFont="1" applyBorder="1" applyAlignment="1" applyProtection="1">
      <alignment horizontal="center" vertical="center"/>
      <protection locked="0"/>
    </xf>
    <xf numFmtId="0" fontId="5" fillId="2" borderId="0" xfId="0" applyFont="1" applyFill="1" applyAlignment="1" applyProtection="1">
      <alignment vertical="center"/>
    </xf>
    <xf numFmtId="0" fontId="6" fillId="0" borderId="0" xfId="0" applyFont="1" applyBorder="1" applyAlignment="1" applyProtection="1">
      <alignment horizontal="center" vertical="center"/>
    </xf>
    <xf numFmtId="0" fontId="2" fillId="0" borderId="0" xfId="0" applyFont="1" applyAlignment="1" applyProtection="1">
      <alignment vertical="center"/>
    </xf>
    <xf numFmtId="0" fontId="0" fillId="0" borderId="48"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81" xfId="0" applyBorder="1" applyAlignment="1" applyProtection="1">
      <alignment vertical="center" shrinkToFit="1"/>
      <protection locked="0"/>
    </xf>
    <xf numFmtId="0" fontId="5" fillId="0" borderId="0" xfId="0" applyFont="1" applyAlignment="1" applyProtection="1">
      <alignment horizontal="left" vertical="center" wrapText="1"/>
    </xf>
    <xf numFmtId="0" fontId="5" fillId="0" borderId="19"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54"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5"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69" xfId="0" applyFont="1" applyBorder="1" applyAlignment="1" applyProtection="1">
      <alignment vertical="center" shrinkToFit="1"/>
      <protection locked="0"/>
    </xf>
    <xf numFmtId="0" fontId="5" fillId="0" borderId="35" xfId="0" applyFont="1" applyBorder="1" applyAlignment="1" applyProtection="1">
      <alignment vertical="center"/>
      <protection locked="0"/>
    </xf>
    <xf numFmtId="0" fontId="5" fillId="0" borderId="31" xfId="0" applyFont="1" applyBorder="1" applyAlignment="1" applyProtection="1">
      <alignment vertical="center"/>
      <protection locked="0"/>
    </xf>
    <xf numFmtId="0" fontId="5" fillId="0" borderId="49" xfId="0" applyFont="1" applyBorder="1" applyAlignment="1" applyProtection="1">
      <alignment vertical="center"/>
      <protection locked="0"/>
    </xf>
    <xf numFmtId="0" fontId="5" fillId="0" borderId="79"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72"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59" xfId="0" applyFont="1" applyBorder="1" applyAlignment="1" applyProtection="1">
      <alignment horizontal="center" vertical="center"/>
    </xf>
    <xf numFmtId="0" fontId="5" fillId="0" borderId="1" xfId="0" applyNumberFormat="1" applyFont="1" applyBorder="1" applyAlignment="1" applyProtection="1">
      <alignment horizontal="center" vertical="center"/>
      <protection locked="0"/>
    </xf>
    <xf numFmtId="0" fontId="5" fillId="0" borderId="75" xfId="0" applyFont="1" applyBorder="1" applyAlignment="1" applyProtection="1">
      <alignment vertical="center"/>
    </xf>
    <xf numFmtId="0" fontId="0" fillId="0" borderId="75" xfId="0" applyBorder="1" applyAlignment="1" applyProtection="1">
      <alignment vertical="center"/>
    </xf>
    <xf numFmtId="0" fontId="5" fillId="0" borderId="75" xfId="0" applyFont="1" applyBorder="1" applyAlignment="1" applyProtection="1">
      <alignment vertical="center" shrinkToFit="1"/>
    </xf>
    <xf numFmtId="0" fontId="5" fillId="0" borderId="15" xfId="0" applyFont="1" applyBorder="1" applyAlignment="1" applyProtection="1">
      <alignment vertical="center" wrapText="1"/>
    </xf>
    <xf numFmtId="0" fontId="5" fillId="0" borderId="31" xfId="0" applyFont="1" applyBorder="1" applyAlignment="1" applyProtection="1">
      <alignment vertical="center" wrapText="1"/>
    </xf>
    <xf numFmtId="0" fontId="5" fillId="0" borderId="49" xfId="0" applyFont="1" applyBorder="1" applyAlignment="1" applyProtection="1">
      <alignment vertical="center" wrapText="1"/>
    </xf>
    <xf numFmtId="0" fontId="5" fillId="0" borderId="52" xfId="0" applyNumberFormat="1" applyFont="1" applyBorder="1" applyAlignment="1" applyProtection="1">
      <alignment horizontal="left" vertical="center"/>
      <protection locked="0"/>
    </xf>
    <xf numFmtId="0" fontId="5" fillId="0" borderId="16" xfId="0" applyNumberFormat="1" applyFont="1" applyBorder="1" applyAlignment="1" applyProtection="1">
      <alignment horizontal="left" vertical="center"/>
      <protection locked="0"/>
    </xf>
    <xf numFmtId="0" fontId="5" fillId="0" borderId="53" xfId="0" applyNumberFormat="1" applyFont="1" applyBorder="1" applyAlignment="1" applyProtection="1">
      <alignment horizontal="left" vertical="center"/>
      <protection locked="0"/>
    </xf>
    <xf numFmtId="182" fontId="5" fillId="0" borderId="62" xfId="0" applyNumberFormat="1" applyFont="1" applyBorder="1" applyAlignment="1" applyProtection="1">
      <alignment horizontal="left" vertical="center"/>
      <protection locked="0"/>
    </xf>
    <xf numFmtId="182" fontId="5" fillId="0" borderId="12" xfId="0" applyNumberFormat="1" applyFont="1" applyBorder="1" applyAlignment="1" applyProtection="1">
      <alignment horizontal="left" vertical="center"/>
      <protection locked="0"/>
    </xf>
    <xf numFmtId="182" fontId="5" fillId="0" borderId="63" xfId="0" applyNumberFormat="1" applyFont="1" applyBorder="1" applyAlignment="1" applyProtection="1">
      <alignment horizontal="left" vertical="center"/>
      <protection locked="0"/>
    </xf>
    <xf numFmtId="0" fontId="5" fillId="0" borderId="10" xfId="0" applyFont="1" applyBorder="1" applyAlignment="1" applyProtection="1">
      <alignment horizontal="center" vertical="center"/>
      <protection locked="0"/>
    </xf>
    <xf numFmtId="0" fontId="5" fillId="0" borderId="76" xfId="0" applyFont="1" applyBorder="1" applyAlignment="1" applyProtection="1">
      <alignment vertical="center"/>
    </xf>
    <xf numFmtId="0" fontId="5" fillId="0" borderId="77" xfId="0" applyFont="1" applyBorder="1" applyAlignment="1" applyProtection="1">
      <alignment vertical="center"/>
    </xf>
    <xf numFmtId="0" fontId="5" fillId="0" borderId="78" xfId="0" applyFont="1" applyBorder="1" applyAlignment="1" applyProtection="1">
      <alignment vertical="center"/>
    </xf>
    <xf numFmtId="0" fontId="5" fillId="0" borderId="0" xfId="0" applyFont="1" applyAlignment="1" applyProtection="1">
      <alignment horizontal="center" vertical="center"/>
    </xf>
    <xf numFmtId="0" fontId="5" fillId="0" borderId="62"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63"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66" xfId="0" applyFont="1" applyBorder="1" applyAlignment="1" applyProtection="1">
      <alignment horizontal="left" vertical="top"/>
      <protection locked="0"/>
    </xf>
    <xf numFmtId="0" fontId="5" fillId="0" borderId="60"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67" xfId="0" applyFont="1" applyBorder="1" applyAlignment="1" applyProtection="1">
      <alignment horizontal="left" vertical="top"/>
      <protection locked="0"/>
    </xf>
    <xf numFmtId="0" fontId="5" fillId="0" borderId="15" xfId="0" applyFont="1" applyBorder="1" applyAlignment="1" applyProtection="1">
      <alignment vertical="center"/>
    </xf>
    <xf numFmtId="0" fontId="5" fillId="0" borderId="31" xfId="0" applyFont="1" applyBorder="1" applyAlignment="1" applyProtection="1">
      <alignment vertical="center"/>
    </xf>
    <xf numFmtId="0" fontId="5" fillId="0" borderId="49" xfId="0" applyFont="1" applyBorder="1" applyAlignment="1" applyProtection="1">
      <alignment vertical="center"/>
    </xf>
    <xf numFmtId="0" fontId="5" fillId="0" borderId="75" xfId="0" applyFont="1" applyBorder="1" applyAlignment="1" applyProtection="1">
      <alignment horizontal="left" vertical="center" shrinkToFit="1"/>
    </xf>
    <xf numFmtId="0" fontId="2" fillId="0" borderId="48" xfId="0" applyFont="1" applyBorder="1" applyAlignment="1" applyProtection="1">
      <alignment vertical="center" wrapText="1"/>
    </xf>
    <xf numFmtId="0" fontId="2" fillId="0" borderId="0" xfId="0" applyFont="1" applyBorder="1" applyAlignment="1" applyProtection="1">
      <alignment vertical="center" wrapText="1"/>
    </xf>
    <xf numFmtId="0" fontId="5" fillId="0" borderId="56" xfId="0" applyFont="1" applyBorder="1" applyAlignment="1" applyProtection="1">
      <alignment vertical="center" shrinkToFit="1"/>
      <protection locked="0"/>
    </xf>
    <xf numFmtId="0" fontId="5" fillId="0" borderId="45" xfId="0" applyFont="1" applyBorder="1" applyAlignment="1" applyProtection="1">
      <alignment vertical="center" shrinkToFit="1"/>
      <protection locked="0"/>
    </xf>
    <xf numFmtId="0" fontId="5" fillId="0" borderId="54" xfId="0" applyFont="1" applyBorder="1" applyAlignment="1" applyProtection="1">
      <alignment vertical="center" shrinkToFit="1"/>
      <protection locked="0"/>
    </xf>
    <xf numFmtId="0" fontId="5" fillId="0" borderId="48"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67" xfId="0" applyFont="1" applyBorder="1" applyAlignment="1" applyProtection="1">
      <alignment vertical="center"/>
      <protection locked="0"/>
    </xf>
    <xf numFmtId="0" fontId="2" fillId="0" borderId="48" xfId="0" applyFont="1" applyBorder="1" applyAlignment="1">
      <alignment vertical="center" wrapText="1"/>
    </xf>
    <xf numFmtId="0" fontId="2" fillId="0" borderId="0" xfId="0" applyFont="1" applyAlignment="1">
      <alignment vertical="center" wrapText="1"/>
    </xf>
    <xf numFmtId="0" fontId="5" fillId="0" borderId="71" xfId="0" applyFont="1" applyBorder="1" applyAlignment="1" applyProtection="1">
      <alignment vertical="center" wrapText="1"/>
    </xf>
    <xf numFmtId="0" fontId="5" fillId="0" borderId="75" xfId="0" applyFont="1" applyBorder="1" applyAlignment="1" applyProtection="1">
      <alignment vertical="center" wrapText="1"/>
    </xf>
    <xf numFmtId="0" fontId="5" fillId="0" borderId="51" xfId="0" applyFont="1" applyBorder="1" applyAlignment="1" applyProtection="1">
      <alignment vertical="center" wrapText="1"/>
    </xf>
    <xf numFmtId="0" fontId="5" fillId="0" borderId="0" xfId="0" applyFont="1" applyAlignment="1" applyProtection="1">
      <alignment vertical="center"/>
    </xf>
    <xf numFmtId="0" fontId="0" fillId="0" borderId="0" xfId="0" applyAlignment="1" applyProtection="1">
      <alignment vertical="center"/>
    </xf>
    <xf numFmtId="0" fontId="5" fillId="0" borderId="75" xfId="0" applyFont="1" applyBorder="1" applyAlignment="1" applyProtection="1">
      <alignment horizontal="left" vertical="center" wrapText="1"/>
    </xf>
    <xf numFmtId="0" fontId="5" fillId="0" borderId="16" xfId="0" applyFont="1" applyBorder="1" applyAlignment="1" applyProtection="1">
      <alignment horizontal="left" vertical="center" shrinkToFit="1"/>
    </xf>
    <xf numFmtId="0" fontId="8" fillId="0" borderId="78" xfId="0" applyFont="1" applyBorder="1" applyAlignment="1" applyProtection="1">
      <alignment horizontal="center" vertical="center"/>
    </xf>
    <xf numFmtId="0" fontId="8" fillId="0" borderId="45" xfId="0" applyFont="1" applyBorder="1" applyAlignment="1" applyProtection="1">
      <alignment horizontal="center" vertical="center"/>
    </xf>
    <xf numFmtId="0" fontId="8" fillId="0" borderId="54" xfId="0" applyFont="1" applyBorder="1" applyAlignment="1" applyProtection="1">
      <alignment horizontal="center" vertical="center"/>
    </xf>
    <xf numFmtId="0" fontId="2" fillId="0" borderId="48" xfId="0" applyFont="1" applyBorder="1" applyAlignment="1" applyProtection="1">
      <alignment vertical="center"/>
    </xf>
    <xf numFmtId="0" fontId="5" fillId="0" borderId="35"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75" xfId="0" applyFont="1" applyBorder="1" applyAlignment="1" applyProtection="1">
      <alignment vertical="center"/>
      <protection locked="0"/>
    </xf>
    <xf numFmtId="0" fontId="5" fillId="0" borderId="51" xfId="0" applyFont="1" applyBorder="1" applyAlignment="1" applyProtection="1">
      <alignment vertical="center"/>
      <protection locked="0"/>
    </xf>
    <xf numFmtId="0" fontId="5" fillId="0" borderId="60" xfId="0" applyFont="1" applyBorder="1" applyAlignment="1" applyProtection="1">
      <alignment vertical="center"/>
      <protection locked="0"/>
    </xf>
    <xf numFmtId="0" fontId="5" fillId="0" borderId="35" xfId="0" applyNumberFormat="1" applyFont="1" applyBorder="1" applyAlignment="1" applyProtection="1">
      <alignment vertical="center"/>
      <protection locked="0"/>
    </xf>
    <xf numFmtId="0" fontId="5" fillId="0" borderId="31" xfId="0" applyNumberFormat="1" applyFont="1" applyBorder="1" applyAlignment="1" applyProtection="1">
      <alignment vertical="center"/>
      <protection locked="0"/>
    </xf>
    <xf numFmtId="0" fontId="5" fillId="0" borderId="49" xfId="0" applyNumberFormat="1" applyFont="1" applyBorder="1" applyAlignment="1" applyProtection="1">
      <alignment vertical="center"/>
      <protection locked="0"/>
    </xf>
    <xf numFmtId="180" fontId="5" fillId="0" borderId="35" xfId="0" applyNumberFormat="1" applyFont="1" applyBorder="1" applyAlignment="1" applyProtection="1">
      <alignment horizontal="left" vertical="center"/>
      <protection locked="0"/>
    </xf>
    <xf numFmtId="180" fontId="5" fillId="0" borderId="31" xfId="0" applyNumberFormat="1" applyFont="1" applyBorder="1" applyAlignment="1" applyProtection="1">
      <alignment horizontal="left" vertical="center"/>
      <protection locked="0"/>
    </xf>
    <xf numFmtId="180" fontId="5" fillId="0" borderId="49" xfId="0" applyNumberFormat="1" applyFont="1" applyBorder="1" applyAlignment="1" applyProtection="1">
      <alignment horizontal="left" vertical="center"/>
      <protection locked="0"/>
    </xf>
    <xf numFmtId="179" fontId="5" fillId="0" borderId="35" xfId="0" applyNumberFormat="1" applyFont="1" applyBorder="1" applyAlignment="1" applyProtection="1">
      <alignment horizontal="left" vertical="center"/>
      <protection locked="0"/>
    </xf>
    <xf numFmtId="179" fontId="5" fillId="0" borderId="31" xfId="0" applyNumberFormat="1" applyFont="1" applyBorder="1" applyAlignment="1" applyProtection="1">
      <alignment horizontal="left" vertical="center"/>
      <protection locked="0"/>
    </xf>
    <xf numFmtId="179" fontId="5" fillId="0" borderId="49" xfId="0" applyNumberFormat="1" applyFont="1" applyBorder="1" applyAlignment="1" applyProtection="1">
      <alignment horizontal="left" vertical="center"/>
      <protection locked="0"/>
    </xf>
    <xf numFmtId="184" fontId="5" fillId="0" borderId="31" xfId="0" applyNumberFormat="1" applyFont="1" applyBorder="1" applyAlignment="1" applyProtection="1">
      <alignment horizontal="left" vertical="center"/>
      <protection locked="0"/>
    </xf>
    <xf numFmtId="184" fontId="5" fillId="0" borderId="49" xfId="0" applyNumberFormat="1" applyFont="1" applyBorder="1" applyAlignment="1" applyProtection="1">
      <alignment horizontal="left" vertical="center"/>
      <protection locked="0"/>
    </xf>
    <xf numFmtId="0" fontId="5" fillId="0" borderId="35" xfId="0" applyNumberFormat="1" applyFont="1" applyBorder="1" applyAlignment="1" applyProtection="1">
      <alignment horizontal="left" vertical="center"/>
      <protection locked="0"/>
    </xf>
    <xf numFmtId="0" fontId="5" fillId="0" borderId="31" xfId="0" applyNumberFormat="1" applyFont="1" applyBorder="1" applyAlignment="1" applyProtection="1">
      <alignment horizontal="left" vertical="center"/>
      <protection locked="0"/>
    </xf>
    <xf numFmtId="0" fontId="5" fillId="0" borderId="49" xfId="0" applyNumberFormat="1" applyFont="1" applyBorder="1" applyAlignment="1" applyProtection="1">
      <alignment horizontal="left" vertical="center"/>
      <protection locked="0"/>
    </xf>
    <xf numFmtId="0" fontId="8" fillId="0" borderId="7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7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7" xfId="0" applyFont="1" applyBorder="1" applyAlignment="1" applyProtection="1">
      <alignment horizontal="center" vertical="center" wrapText="1" shrinkToFit="1"/>
    </xf>
    <xf numFmtId="0" fontId="8" fillId="0" borderId="77"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5" fillId="0" borderId="52" xfId="0" applyFont="1" applyBorder="1" applyAlignment="1" applyProtection="1">
      <alignment vertical="center"/>
      <protection locked="0"/>
    </xf>
    <xf numFmtId="0" fontId="5" fillId="0" borderId="16" xfId="0" applyFont="1" applyBorder="1" applyAlignment="1" applyProtection="1">
      <alignment vertical="center"/>
      <protection locked="0"/>
    </xf>
    <xf numFmtId="56" fontId="5" fillId="2" borderId="5" xfId="0" applyNumberFormat="1"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5" xfId="0" applyFont="1" applyFill="1" applyBorder="1" applyAlignment="1" applyProtection="1">
      <alignment vertical="center"/>
    </xf>
    <xf numFmtId="0" fontId="4" fillId="2" borderId="0" xfId="0" applyFont="1" applyFill="1" applyAlignment="1" applyProtection="1"/>
    <xf numFmtId="0" fontId="5" fillId="2" borderId="5" xfId="0" applyFont="1" applyFill="1" applyBorder="1" applyAlignment="1" applyProtection="1">
      <alignment vertical="center" shrinkToFit="1"/>
    </xf>
    <xf numFmtId="0" fontId="5" fillId="2" borderId="43"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0" borderId="18" xfId="0" applyFont="1" applyFill="1" applyBorder="1" applyAlignment="1" applyProtection="1">
      <alignment vertical="center"/>
    </xf>
    <xf numFmtId="0" fontId="0" fillId="0" borderId="18" xfId="0" applyBorder="1" applyAlignment="1">
      <alignment vertical="center"/>
    </xf>
    <xf numFmtId="0" fontId="4" fillId="2" borderId="12" xfId="0" applyFont="1" applyFill="1" applyBorder="1" applyAlignment="1" applyProtection="1">
      <alignment vertical="center"/>
    </xf>
    <xf numFmtId="0" fontId="0" fillId="0" borderId="12" xfId="0" applyBorder="1" applyAlignment="1">
      <alignment vertical="center"/>
    </xf>
    <xf numFmtId="0" fontId="0" fillId="0" borderId="5" xfId="0" applyBorder="1" applyAlignment="1">
      <alignment vertical="center"/>
    </xf>
    <xf numFmtId="0" fontId="4" fillId="2" borderId="0" xfId="0" applyFont="1" applyFill="1" applyAlignment="1" applyProtection="1">
      <alignment horizontal="center" shrinkToFit="1"/>
    </xf>
    <xf numFmtId="0" fontId="5" fillId="2" borderId="18" xfId="0" applyFont="1" applyFill="1" applyBorder="1" applyAlignment="1" applyProtection="1">
      <alignment horizontal="left" vertical="center" shrinkToFit="1"/>
    </xf>
    <xf numFmtId="0" fontId="5" fillId="2" borderId="18" xfId="0" applyFont="1" applyFill="1" applyBorder="1" applyAlignment="1" applyProtection="1">
      <alignment vertical="center"/>
    </xf>
    <xf numFmtId="0" fontId="5" fillId="2" borderId="5" xfId="0" applyFont="1" applyFill="1" applyBorder="1" applyAlignment="1" applyProtection="1">
      <alignment horizontal="left" vertical="center"/>
    </xf>
    <xf numFmtId="0" fontId="0" fillId="0" borderId="5" xfId="0" applyBorder="1" applyAlignment="1">
      <alignment horizontal="left" vertical="center"/>
    </xf>
    <xf numFmtId="0" fontId="16" fillId="2" borderId="88" xfId="0" applyFont="1" applyFill="1" applyBorder="1" applyAlignment="1" applyProtection="1">
      <alignment vertical="center" wrapText="1"/>
    </xf>
    <xf numFmtId="0" fontId="16" fillId="2" borderId="89" xfId="0" applyFont="1" applyFill="1" applyBorder="1" applyAlignment="1" applyProtection="1">
      <alignment vertical="center" wrapText="1"/>
    </xf>
    <xf numFmtId="0" fontId="16" fillId="2" borderId="90" xfId="0" applyFont="1" applyFill="1" applyBorder="1" applyAlignment="1" applyProtection="1">
      <alignment vertical="center" wrapText="1"/>
    </xf>
    <xf numFmtId="0" fontId="5" fillId="0" borderId="5" xfId="0" applyFont="1" applyFill="1" applyBorder="1" applyAlignment="1" applyProtection="1">
      <alignment vertical="center"/>
    </xf>
    <xf numFmtId="0" fontId="5" fillId="2" borderId="42" xfId="0" applyFont="1" applyFill="1" applyBorder="1" applyAlignment="1" applyProtection="1">
      <alignment horizontal="center" vertical="center"/>
    </xf>
    <xf numFmtId="0" fontId="5" fillId="2" borderId="18" xfId="0" applyFont="1" applyFill="1" applyBorder="1" applyAlignment="1" applyProtection="1">
      <alignment vertical="center" shrinkToFit="1"/>
    </xf>
    <xf numFmtId="0" fontId="0" fillId="0" borderId="18" xfId="0" applyBorder="1" applyAlignment="1">
      <alignment vertical="center" shrinkToFit="1"/>
    </xf>
    <xf numFmtId="0" fontId="5" fillId="2" borderId="18" xfId="0" applyFont="1" applyFill="1" applyBorder="1" applyAlignment="1" applyProtection="1">
      <alignment horizontal="left" vertical="center"/>
    </xf>
    <xf numFmtId="0" fontId="0" fillId="0" borderId="18" xfId="0" applyBorder="1" applyAlignment="1">
      <alignment horizontal="left" vertical="center"/>
    </xf>
    <xf numFmtId="0" fontId="0" fillId="0" borderId="18" xfId="0" applyBorder="1" applyAlignment="1">
      <alignment horizontal="left" vertical="center" shrinkToFit="1"/>
    </xf>
    <xf numFmtId="0" fontId="12" fillId="2" borderId="82" xfId="0" applyFont="1" applyFill="1" applyBorder="1" applyAlignment="1" applyProtection="1">
      <alignment horizontal="center" vertical="center" shrinkToFit="1"/>
    </xf>
    <xf numFmtId="0" fontId="12" fillId="2" borderId="83" xfId="0" applyFont="1" applyFill="1" applyBorder="1" applyAlignment="1" applyProtection="1">
      <alignment horizontal="center" vertical="center" shrinkToFit="1"/>
    </xf>
    <xf numFmtId="0" fontId="12" fillId="2" borderId="84" xfId="0" applyFont="1" applyFill="1" applyBorder="1" applyAlignment="1" applyProtection="1">
      <alignment horizontal="center" vertical="center" shrinkToFit="1"/>
    </xf>
    <xf numFmtId="180" fontId="13" fillId="2" borderId="85" xfId="0" applyNumberFormat="1" applyFont="1" applyFill="1" applyBorder="1" applyAlignment="1" applyProtection="1">
      <alignment horizontal="center" vertical="center"/>
    </xf>
    <xf numFmtId="180" fontId="13" fillId="2" borderId="86" xfId="0" applyNumberFormat="1" applyFont="1" applyFill="1" applyBorder="1" applyAlignment="1" applyProtection="1">
      <alignment horizontal="center" vertical="center"/>
    </xf>
    <xf numFmtId="180" fontId="13" fillId="2" borderId="87"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5" fillId="2" borderId="0" xfId="0" applyFont="1" applyFill="1" applyAlignment="1" applyProtection="1">
      <alignment horizontal="left" vertical="center" wrapText="1" indent="1"/>
    </xf>
    <xf numFmtId="0" fontId="4" fillId="2" borderId="12" xfId="0" applyFont="1" applyFill="1" applyBorder="1" applyAlignment="1" applyProtection="1">
      <alignment horizontal="left"/>
    </xf>
    <xf numFmtId="0" fontId="0" fillId="0" borderId="12" xfId="0" applyBorder="1" applyAlignment="1">
      <alignment horizontal="left"/>
    </xf>
    <xf numFmtId="176" fontId="5" fillId="2" borderId="0" xfId="0" applyNumberFormat="1" applyFont="1" applyFill="1" applyAlignment="1" applyProtection="1">
      <alignment horizontal="distributed" vertical="center"/>
    </xf>
    <xf numFmtId="0" fontId="5" fillId="2" borderId="5" xfId="0" applyNumberFormat="1" applyFont="1" applyFill="1" applyBorder="1" applyAlignment="1" applyProtection="1">
      <alignment vertical="center" shrinkToFit="1"/>
    </xf>
    <xf numFmtId="0" fontId="0" fillId="0" borderId="5" xfId="0" applyBorder="1" applyAlignment="1">
      <alignment vertical="center" shrinkToFit="1"/>
    </xf>
    <xf numFmtId="0" fontId="4" fillId="2" borderId="12" xfId="0" applyFont="1" applyFill="1" applyBorder="1" applyAlignment="1" applyProtection="1">
      <alignment shrinkToFit="1"/>
    </xf>
    <xf numFmtId="0" fontId="0" fillId="0" borderId="12" xfId="0" applyBorder="1" applyAlignment="1">
      <alignment shrinkToFit="1"/>
    </xf>
    <xf numFmtId="0" fontId="15" fillId="2" borderId="0" xfId="0" applyFont="1" applyFill="1" applyAlignment="1" applyProtection="1">
      <alignment horizontal="right" vertical="center"/>
    </xf>
    <xf numFmtId="0" fontId="8"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19"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xf>
    <xf numFmtId="0" fontId="5" fillId="2" borderId="0" xfId="0" applyFont="1" applyFill="1" applyAlignment="1" applyProtection="1">
      <alignment horizontal="left" vertical="center" indent="1"/>
    </xf>
    <xf numFmtId="0" fontId="5" fillId="2" borderId="0" xfId="0" applyFont="1" applyFill="1" applyBorder="1" applyAlignment="1" applyProtection="1">
      <alignment horizontal="center" vertical="center" wrapText="1"/>
    </xf>
    <xf numFmtId="0" fontId="5" fillId="2" borderId="0" xfId="0" applyFont="1" applyFill="1" applyAlignment="1" applyProtection="1">
      <alignment horizontal="left" vertical="center"/>
    </xf>
    <xf numFmtId="0" fontId="0" fillId="0" borderId="0" xfId="0" applyAlignment="1" applyProtection="1">
      <alignment vertical="center" shrinkToFit="1"/>
    </xf>
    <xf numFmtId="0" fontId="8" fillId="2" borderId="15" xfId="0" applyFont="1" applyFill="1" applyBorder="1" applyAlignment="1" applyProtection="1">
      <alignment vertical="center" wrapText="1"/>
    </xf>
    <xf numFmtId="0" fontId="0" fillId="0" borderId="31" xfId="0" applyBorder="1" applyAlignment="1" applyProtection="1">
      <alignment vertical="center" wrapText="1"/>
    </xf>
    <xf numFmtId="0" fontId="5" fillId="2" borderId="91" xfId="0" applyFont="1" applyFill="1" applyBorder="1" applyAlignment="1" applyProtection="1">
      <alignment horizontal="center" vertical="center" shrinkToFit="1"/>
      <protection hidden="1"/>
    </xf>
    <xf numFmtId="0" fontId="5" fillId="2" borderId="18" xfId="0" applyFont="1" applyFill="1" applyBorder="1" applyAlignment="1" applyProtection="1">
      <alignment horizontal="center" vertical="center" shrinkToFit="1"/>
      <protection hidden="1"/>
    </xf>
    <xf numFmtId="0" fontId="5" fillId="2" borderId="81" xfId="0" applyFont="1" applyFill="1" applyBorder="1" applyAlignment="1" applyProtection="1">
      <alignment horizontal="center" vertical="center" shrinkToFit="1"/>
      <protection hidden="1"/>
    </xf>
    <xf numFmtId="0" fontId="8" fillId="2" borderId="99" xfId="0" applyFont="1" applyFill="1" applyBorder="1" applyAlignment="1" applyProtection="1">
      <alignment horizontal="center" vertical="center" textRotation="255" wrapText="1"/>
    </xf>
    <xf numFmtId="0" fontId="8" fillId="2" borderId="100" xfId="0" applyFont="1" applyFill="1" applyBorder="1" applyAlignment="1" applyProtection="1">
      <alignment horizontal="center" vertical="center" textRotation="255" wrapText="1"/>
    </xf>
    <xf numFmtId="0" fontId="8" fillId="2" borderId="101" xfId="0" applyFont="1" applyFill="1" applyBorder="1" applyAlignment="1" applyProtection="1">
      <alignment horizontal="center" vertical="center" shrinkToFit="1"/>
    </xf>
    <xf numFmtId="0" fontId="8" fillId="2" borderId="6" xfId="0" applyFont="1" applyFill="1" applyBorder="1" applyAlignment="1" applyProtection="1">
      <alignment horizontal="center" vertical="center" shrinkToFit="1"/>
    </xf>
    <xf numFmtId="0" fontId="2" fillId="2" borderId="15" xfId="0" applyFont="1" applyFill="1" applyBorder="1" applyAlignment="1" applyProtection="1">
      <alignment vertical="center" wrapText="1"/>
    </xf>
    <xf numFmtId="0" fontId="8" fillId="2" borderId="78" xfId="0" applyFont="1" applyFill="1" applyBorder="1" applyAlignment="1" applyProtection="1">
      <alignment vertical="center" wrapText="1"/>
    </xf>
    <xf numFmtId="0" fontId="8" fillId="2" borderId="45"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8" fillId="2" borderId="31" xfId="0" applyFont="1" applyFill="1" applyBorder="1" applyAlignment="1" applyProtection="1">
      <alignment vertical="center" wrapText="1"/>
    </xf>
    <xf numFmtId="0" fontId="8" fillId="2" borderId="99" xfId="0" applyFont="1" applyFill="1" applyBorder="1" applyAlignment="1" applyProtection="1">
      <alignment horizontal="center" vertical="center" wrapText="1"/>
    </xf>
    <xf numFmtId="0" fontId="8" fillId="2" borderId="100" xfId="0" applyFont="1" applyFill="1" applyBorder="1" applyAlignment="1" applyProtection="1">
      <alignment horizontal="center" vertical="center" wrapText="1"/>
    </xf>
    <xf numFmtId="0" fontId="8" fillId="2" borderId="0" xfId="0" applyFont="1" applyFill="1" applyBorder="1" applyAlignment="1" applyProtection="1">
      <alignment horizontal="left" vertical="center" wrapText="1"/>
    </xf>
    <xf numFmtId="0" fontId="8" fillId="0" borderId="104" xfId="0" applyFont="1" applyBorder="1" applyAlignment="1" applyProtection="1">
      <alignment horizontal="center" vertical="center"/>
    </xf>
    <xf numFmtId="0" fontId="8" fillId="2" borderId="106" xfId="0" applyFont="1" applyFill="1" applyBorder="1" applyAlignment="1" applyProtection="1">
      <alignment horizontal="center" vertical="center" wrapText="1"/>
    </xf>
    <xf numFmtId="0" fontId="8" fillId="2" borderId="107" xfId="0" applyFont="1" applyFill="1" applyBorder="1" applyAlignment="1" applyProtection="1">
      <alignment horizontal="center" vertical="center" wrapText="1"/>
    </xf>
    <xf numFmtId="0" fontId="8" fillId="2" borderId="101"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xf>
    <xf numFmtId="0" fontId="8" fillId="2" borderId="72" xfId="0" applyFont="1" applyFill="1" applyBorder="1" applyAlignment="1" applyProtection="1">
      <alignment vertical="center" wrapText="1"/>
    </xf>
    <xf numFmtId="0" fontId="0" fillId="0" borderId="16" xfId="0" applyBorder="1" applyAlignment="1" applyProtection="1">
      <alignment vertical="center" wrapText="1"/>
    </xf>
    <xf numFmtId="0" fontId="8" fillId="2" borderId="9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91"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81" xfId="0" applyFont="1" applyFill="1" applyBorder="1" applyAlignment="1" applyProtection="1">
      <alignment horizontal="center" vertical="center"/>
    </xf>
    <xf numFmtId="180" fontId="11" fillId="2" borderId="91" xfId="0" applyNumberFormat="1" applyFont="1" applyFill="1" applyBorder="1" applyAlignment="1" applyProtection="1">
      <alignment horizontal="center" vertical="center" shrinkToFit="1"/>
      <protection hidden="1"/>
    </xf>
    <xf numFmtId="180" fontId="11" fillId="2" borderId="81" xfId="0" applyNumberFormat="1" applyFont="1" applyFill="1" applyBorder="1" applyAlignment="1" applyProtection="1">
      <alignment horizontal="center" vertical="center" shrinkToFit="1"/>
      <protection hidden="1"/>
    </xf>
    <xf numFmtId="0" fontId="8" fillId="2" borderId="71" xfId="0" applyFont="1" applyFill="1" applyBorder="1" applyAlignment="1" applyProtection="1">
      <alignment horizontal="left" vertical="center"/>
    </xf>
    <xf numFmtId="0" fontId="0" fillId="0" borderId="75" xfId="0" applyBorder="1" applyAlignment="1" applyProtection="1">
      <alignment horizontal="left" vertical="center"/>
    </xf>
    <xf numFmtId="0" fontId="0" fillId="0" borderId="51" xfId="0" applyBorder="1" applyAlignment="1" applyProtection="1">
      <alignment horizontal="left" vertical="center"/>
    </xf>
    <xf numFmtId="0" fontId="8" fillId="0" borderId="11" xfId="0" applyFont="1" applyBorder="1" applyAlignment="1" applyProtection="1">
      <alignment horizontal="center" vertical="center"/>
    </xf>
    <xf numFmtId="0" fontId="8" fillId="2" borderId="91"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8" fillId="2" borderId="81" xfId="0" applyFont="1" applyFill="1" applyBorder="1" applyAlignment="1" applyProtection="1">
      <alignment horizontal="center" vertical="center" wrapText="1"/>
    </xf>
    <xf numFmtId="0" fontId="8" fillId="2" borderId="35" xfId="0" applyFont="1" applyFill="1" applyBorder="1" applyAlignment="1" applyProtection="1">
      <alignment horizontal="left" vertical="center" wrapText="1"/>
    </xf>
    <xf numFmtId="0" fontId="0" fillId="0" borderId="31" xfId="0" applyBorder="1" applyAlignment="1" applyProtection="1">
      <alignment horizontal="left" vertical="center" wrapText="1"/>
    </xf>
    <xf numFmtId="0" fontId="8" fillId="2" borderId="50" xfId="0" applyFont="1" applyFill="1" applyBorder="1" applyAlignment="1" applyProtection="1">
      <alignment horizontal="left" vertical="center" wrapText="1"/>
    </xf>
    <xf numFmtId="0" fontId="0" fillId="0" borderId="75" xfId="0" applyBorder="1" applyAlignment="1" applyProtection="1">
      <alignment horizontal="left" vertical="center" wrapText="1"/>
    </xf>
    <xf numFmtId="0" fontId="8" fillId="2" borderId="48" xfId="0"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0" xfId="0" applyAlignment="1" applyProtection="1">
      <alignment horizontal="left" vertical="center" wrapText="1"/>
    </xf>
    <xf numFmtId="0" fontId="0" fillId="0" borderId="56" xfId="0" applyBorder="1" applyAlignment="1" applyProtection="1">
      <alignment horizontal="left" vertical="center" wrapText="1"/>
    </xf>
    <xf numFmtId="0" fontId="0" fillId="0" borderId="20" xfId="0" applyBorder="1" applyAlignment="1" applyProtection="1">
      <alignment horizontal="left" vertical="center" wrapText="1"/>
    </xf>
    <xf numFmtId="0" fontId="8" fillId="2" borderId="45" xfId="0" applyNumberFormat="1" applyFont="1" applyFill="1" applyBorder="1" applyAlignment="1" applyProtection="1">
      <alignment horizontal="right" vertical="center" shrinkToFit="1"/>
    </xf>
    <xf numFmtId="0" fontId="8" fillId="2" borderId="54" xfId="0" applyNumberFormat="1" applyFont="1" applyFill="1" applyBorder="1" applyAlignment="1" applyProtection="1">
      <alignment horizontal="right" vertical="center" shrinkToFit="1"/>
    </xf>
    <xf numFmtId="0" fontId="8" fillId="2" borderId="15" xfId="0" applyFont="1" applyFill="1" applyBorder="1" applyAlignment="1" applyProtection="1">
      <alignment horizontal="left" vertical="center"/>
    </xf>
    <xf numFmtId="0" fontId="0" fillId="0" borderId="31" xfId="0" applyBorder="1" applyAlignment="1" applyProtection="1">
      <alignment horizontal="left" vertical="center"/>
    </xf>
    <xf numFmtId="0" fontId="0" fillId="0" borderId="49" xfId="0" applyBorder="1" applyAlignment="1" applyProtection="1">
      <alignment horizontal="left" vertical="center"/>
    </xf>
    <xf numFmtId="0" fontId="8" fillId="2" borderId="75" xfId="0" applyFont="1" applyFill="1" applyBorder="1" applyAlignment="1" applyProtection="1">
      <alignment horizontal="left" vertical="center" wrapText="1"/>
    </xf>
    <xf numFmtId="0" fontId="8" fillId="2" borderId="56"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8" fillId="2" borderId="11" xfId="0" applyFont="1" applyFill="1" applyBorder="1" applyAlignment="1" applyProtection="1">
      <alignment horizontal="center" vertical="center"/>
    </xf>
    <xf numFmtId="0" fontId="8" fillId="2" borderId="91" xfId="0" applyFont="1" applyFill="1" applyBorder="1" applyAlignment="1" applyProtection="1">
      <alignment horizontal="center" vertical="center"/>
    </xf>
    <xf numFmtId="0" fontId="8" fillId="2" borderId="92" xfId="0" applyFont="1" applyFill="1" applyBorder="1" applyAlignment="1" applyProtection="1">
      <alignment horizontal="center" vertical="center"/>
      <protection hidden="1"/>
    </xf>
    <xf numFmtId="0" fontId="8" fillId="2" borderId="93" xfId="0" applyFont="1" applyFill="1" applyBorder="1" applyAlignment="1" applyProtection="1">
      <alignment horizontal="center" vertical="center"/>
      <protection hidden="1"/>
    </xf>
    <xf numFmtId="0" fontId="28" fillId="2" borderId="94" xfId="0" applyFont="1" applyFill="1" applyBorder="1" applyAlignment="1" applyProtection="1">
      <alignment horizontal="center" vertical="center" shrinkToFit="1"/>
    </xf>
    <xf numFmtId="0" fontId="28" fillId="2" borderId="95" xfId="0" applyFont="1" applyFill="1" applyBorder="1" applyAlignment="1" applyProtection="1">
      <alignment horizontal="center" vertical="center" shrinkToFit="1"/>
    </xf>
    <xf numFmtId="0" fontId="8" fillId="2" borderId="96" xfId="0" applyFont="1" applyFill="1" applyBorder="1" applyAlignment="1" applyProtection="1">
      <alignment horizontal="center" vertical="center"/>
      <protection hidden="1"/>
    </xf>
    <xf numFmtId="0" fontId="28" fillId="2" borderId="94" xfId="0" applyFont="1" applyFill="1" applyBorder="1" applyAlignment="1" applyProtection="1">
      <alignment horizontal="center" vertical="center"/>
    </xf>
    <xf numFmtId="0" fontId="28" fillId="2" borderId="95" xfId="0" applyFont="1" applyFill="1" applyBorder="1" applyAlignment="1" applyProtection="1">
      <alignment horizontal="center" vertical="center"/>
    </xf>
    <xf numFmtId="0" fontId="28" fillId="2" borderId="109" xfId="0" applyFont="1" applyFill="1" applyBorder="1" applyAlignment="1" applyProtection="1">
      <alignment horizontal="center" vertical="center" shrinkToFit="1"/>
    </xf>
    <xf numFmtId="0" fontId="8" fillId="2" borderId="52" xfId="0" applyFont="1" applyFill="1" applyBorder="1" applyAlignment="1" applyProtection="1">
      <alignment horizontal="left" vertical="center" wrapText="1"/>
    </xf>
    <xf numFmtId="0" fontId="0" fillId="0" borderId="16" xfId="0" applyBorder="1" applyAlignment="1" applyProtection="1">
      <alignment horizontal="left" vertical="center" wrapText="1"/>
    </xf>
    <xf numFmtId="0" fontId="8" fillId="2" borderId="31" xfId="0" applyFont="1" applyFill="1" applyBorder="1" applyAlignment="1" applyProtection="1">
      <alignment horizontal="left" vertical="center"/>
    </xf>
    <xf numFmtId="0" fontId="8" fillId="2" borderId="49" xfId="0" applyFont="1" applyFill="1" applyBorder="1" applyAlignment="1" applyProtection="1">
      <alignment horizontal="left" vertical="center"/>
    </xf>
    <xf numFmtId="0" fontId="8" fillId="2" borderId="97" xfId="0" applyFont="1" applyFill="1" applyBorder="1" applyAlignment="1" applyProtection="1">
      <alignment horizontal="center" vertical="center" wrapText="1"/>
    </xf>
    <xf numFmtId="0" fontId="8" fillId="2" borderId="102" xfId="0" applyNumberFormat="1" applyFont="1" applyFill="1" applyBorder="1" applyAlignment="1" applyProtection="1">
      <alignment horizontal="center" vertical="center"/>
    </xf>
    <xf numFmtId="0" fontId="8" fillId="2" borderId="103" xfId="0" applyNumberFormat="1" applyFont="1" applyFill="1" applyBorder="1" applyAlignment="1" applyProtection="1">
      <alignment horizontal="center" vertical="center"/>
    </xf>
    <xf numFmtId="0" fontId="8" fillId="2" borderId="5" xfId="0" applyFont="1" applyFill="1" applyBorder="1" applyAlignment="1" applyProtection="1">
      <alignment vertical="center" wrapText="1"/>
    </xf>
    <xf numFmtId="0" fontId="8" fillId="2" borderId="15" xfId="0" applyFont="1" applyFill="1" applyBorder="1" applyAlignment="1" applyProtection="1">
      <alignment horizontal="left" vertical="center" wrapText="1"/>
    </xf>
    <xf numFmtId="0" fontId="8" fillId="2" borderId="75" xfId="0" applyFont="1" applyFill="1" applyBorder="1" applyAlignment="1" applyProtection="1">
      <alignment horizontal="left" vertical="center"/>
    </xf>
    <xf numFmtId="0" fontId="35" fillId="0" borderId="0" xfId="0" applyFont="1" applyAlignment="1" applyProtection="1">
      <alignment horizontal="center" vertical="center"/>
    </xf>
    <xf numFmtId="176" fontId="30" fillId="0" borderId="0" xfId="0" applyNumberFormat="1" applyFont="1" applyAlignment="1" applyProtection="1">
      <alignment horizontal="distributed" vertical="center"/>
    </xf>
    <xf numFmtId="0" fontId="30" fillId="0" borderId="0" xfId="0" applyFont="1" applyAlignment="1" applyProtection="1">
      <alignment horizontal="distributed" vertical="center"/>
    </xf>
    <xf numFmtId="0" fontId="30" fillId="0" borderId="0" xfId="0" applyFont="1" applyAlignment="1" applyProtection="1">
      <alignment horizontal="left" vertical="center" shrinkToFit="1"/>
    </xf>
    <xf numFmtId="0" fontId="0" fillId="0" borderId="0" xfId="0" applyAlignment="1" applyProtection="1">
      <alignment horizontal="left" vertical="center" shrinkToFit="1"/>
    </xf>
    <xf numFmtId="0" fontId="30" fillId="0" borderId="0" xfId="0" applyFont="1" applyAlignment="1" applyProtection="1">
      <alignment vertical="center"/>
    </xf>
    <xf numFmtId="0" fontId="30" fillId="0" borderId="0" xfId="0" applyFont="1" applyAlignment="1" applyProtection="1">
      <alignment horizontal="center" vertical="center"/>
    </xf>
    <xf numFmtId="0" fontId="30" fillId="0" borderId="8" xfId="0" applyFont="1" applyBorder="1" applyAlignment="1" applyProtection="1">
      <alignment horizontal="center" vertical="center"/>
    </xf>
    <xf numFmtId="180" fontId="5" fillId="0" borderId="0" xfId="0" applyNumberFormat="1" applyFont="1" applyBorder="1" applyAlignment="1" applyProtection="1">
      <alignment horizontal="center" vertical="center"/>
      <protection locked="0"/>
    </xf>
    <xf numFmtId="0" fontId="30" fillId="0" borderId="8" xfId="0" applyFont="1" applyBorder="1" applyAlignment="1" applyProtection="1">
      <alignment vertical="center" shrinkToFit="1"/>
      <protection locked="0"/>
    </xf>
    <xf numFmtId="0" fontId="5" fillId="2" borderId="0" xfId="2" applyFont="1" applyFill="1" applyAlignment="1" applyProtection="1">
      <alignment horizontal="left" vertical="center" indent="1"/>
    </xf>
    <xf numFmtId="0" fontId="12" fillId="2" borderId="0" xfId="2" applyFont="1" applyFill="1" applyAlignment="1" applyProtection="1">
      <alignment vertical="center"/>
    </xf>
    <xf numFmtId="0" fontId="12" fillId="2" borderId="0" xfId="2" applyFont="1" applyFill="1" applyAlignment="1" applyProtection="1">
      <alignment horizontal="left" vertical="center" shrinkToFit="1"/>
    </xf>
    <xf numFmtId="0" fontId="5" fillId="2" borderId="0" xfId="2" applyFont="1" applyFill="1" applyBorder="1" applyAlignment="1" applyProtection="1">
      <alignment vertical="center" wrapText="1"/>
    </xf>
    <xf numFmtId="0" fontId="5" fillId="2" borderId="0" xfId="2" applyFont="1" applyFill="1" applyAlignment="1" applyProtection="1">
      <alignment horizontal="left" vertical="center" wrapText="1"/>
    </xf>
    <xf numFmtId="0" fontId="12" fillId="2" borderId="0" xfId="2" applyFont="1" applyFill="1" applyAlignment="1" applyProtection="1">
      <alignment horizontal="distributed" vertical="center"/>
    </xf>
    <xf numFmtId="0" fontId="40" fillId="2" borderId="0" xfId="2" applyFont="1" applyFill="1" applyAlignment="1" applyProtection="1">
      <alignment horizontal="center" vertical="center"/>
    </xf>
    <xf numFmtId="176" fontId="30" fillId="0" borderId="0" xfId="3" applyNumberFormat="1" applyFont="1" applyAlignment="1">
      <alignment horizontal="distributed" vertical="center"/>
    </xf>
    <xf numFmtId="176" fontId="5" fillId="2" borderId="0" xfId="2" applyNumberFormat="1" applyFont="1" applyFill="1" applyAlignment="1" applyProtection="1">
      <alignment horizontal="distributed" vertical="center"/>
    </xf>
    <xf numFmtId="0" fontId="12" fillId="2" borderId="0" xfId="2" applyFont="1" applyFill="1" applyAlignment="1" applyProtection="1">
      <alignment horizontal="left" vertical="center"/>
    </xf>
    <xf numFmtId="0" fontId="12" fillId="2" borderId="0" xfId="2" applyFont="1" applyFill="1" applyAlignment="1" applyProtection="1">
      <alignment horizontal="center" vertical="center"/>
    </xf>
    <xf numFmtId="0" fontId="12" fillId="2" borderId="0" xfId="2" applyFont="1" applyFill="1" applyAlignment="1" applyProtection="1">
      <alignment horizontal="right" vertical="center"/>
    </xf>
    <xf numFmtId="0" fontId="7" fillId="0" borderId="0" xfId="0" applyFont="1" applyFill="1" applyAlignment="1">
      <alignment horizontal="center"/>
    </xf>
    <xf numFmtId="0" fontId="12" fillId="0" borderId="0" xfId="0" applyFont="1" applyFill="1" applyAlignment="1">
      <alignment vertical="center"/>
    </xf>
    <xf numFmtId="0" fontId="12" fillId="0" borderId="82"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3" fillId="0" borderId="43"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44" xfId="0" applyFont="1" applyFill="1" applyBorder="1" applyAlignment="1">
      <alignment horizontal="center" vertical="center"/>
    </xf>
    <xf numFmtId="0" fontId="12" fillId="0" borderId="5" xfId="0" applyFont="1" applyFill="1" applyBorder="1" applyAlignment="1">
      <alignment horizontal="center" vertical="center"/>
    </xf>
    <xf numFmtId="176" fontId="12" fillId="0" borderId="5" xfId="0" applyNumberFormat="1" applyFont="1" applyFill="1" applyBorder="1" applyAlignment="1" applyProtection="1">
      <alignment horizontal="distributed" vertical="center" justifyLastLine="1"/>
    </xf>
    <xf numFmtId="0" fontId="12" fillId="0" borderId="18" xfId="0" applyFont="1" applyFill="1" applyBorder="1" applyAlignment="1" applyProtection="1">
      <alignment horizontal="center" vertical="center"/>
    </xf>
    <xf numFmtId="0" fontId="18" fillId="0" borderId="0" xfId="0" applyFont="1" applyFill="1" applyAlignment="1">
      <alignment horizontal="left" vertical="center" wrapText="1" indent="1"/>
    </xf>
    <xf numFmtId="0" fontId="5" fillId="0" borderId="5" xfId="0" applyFont="1" applyFill="1" applyBorder="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indent="1"/>
    </xf>
    <xf numFmtId="0" fontId="12" fillId="0" borderId="0" xfId="0" applyFont="1" applyFill="1" applyAlignment="1" applyProtection="1">
      <alignment vertical="center"/>
    </xf>
    <xf numFmtId="0" fontId="12" fillId="0" borderId="5" xfId="0" applyFont="1" applyFill="1" applyBorder="1" applyAlignment="1" applyProtection="1">
      <alignment horizontal="center" vertical="center"/>
    </xf>
    <xf numFmtId="0" fontId="5" fillId="0" borderId="5" xfId="0" applyFont="1" applyFill="1" applyBorder="1" applyAlignment="1">
      <alignment vertical="center"/>
    </xf>
    <xf numFmtId="0" fontId="5" fillId="0" borderId="5" xfId="0" applyFont="1" applyFill="1" applyBorder="1" applyAlignment="1" applyProtection="1">
      <alignment vertical="center" shrinkToFit="1"/>
      <protection locked="0"/>
    </xf>
    <xf numFmtId="0" fontId="18" fillId="0" borderId="0" xfId="0" applyFont="1" applyFill="1" applyAlignment="1">
      <alignment vertical="center"/>
    </xf>
    <xf numFmtId="0" fontId="12" fillId="0" borderId="0" xfId="0" applyFont="1" applyFill="1" applyAlignment="1">
      <alignment horizontal="right" vertical="center"/>
    </xf>
    <xf numFmtId="0" fontId="12" fillId="0" borderId="0" xfId="0" applyFont="1" applyFill="1" applyAlignment="1" applyProtection="1">
      <alignment vertical="center" shrinkToFit="1"/>
      <protection locked="0"/>
    </xf>
    <xf numFmtId="0" fontId="12" fillId="0" borderId="5"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31" fillId="0" borderId="11" xfId="0" applyFont="1" applyBorder="1" applyAlignment="1">
      <alignment vertical="center" shrinkToFit="1"/>
    </xf>
    <xf numFmtId="0" fontId="31" fillId="0" borderId="11" xfId="0" applyFont="1" applyBorder="1" applyAlignment="1">
      <alignment vertical="center" wrapText="1" shrinkToFit="1"/>
    </xf>
    <xf numFmtId="0" fontId="31" fillId="4" borderId="11" xfId="0" applyFont="1" applyFill="1" applyBorder="1" applyAlignment="1">
      <alignment horizontal="center" vertical="center" shrinkToFit="1"/>
    </xf>
    <xf numFmtId="0" fontId="36" fillId="0" borderId="0" xfId="0" applyFont="1" applyAlignment="1">
      <alignment horizontal="center" vertical="center"/>
    </xf>
    <xf numFmtId="0" fontId="31" fillId="4" borderId="91" xfId="0" applyFont="1" applyFill="1" applyBorder="1" applyAlignment="1">
      <alignment horizontal="center" vertical="center" wrapText="1" shrinkToFit="1"/>
    </xf>
    <xf numFmtId="0" fontId="31" fillId="4" borderId="81"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56" fontId="5" fillId="2" borderId="5" xfId="0" applyNumberFormat="1" applyFont="1" applyFill="1" applyBorder="1" applyAlignment="1" applyProtection="1">
      <alignment vertical="center"/>
    </xf>
    <xf numFmtId="0" fontId="5" fillId="2" borderId="0" xfId="0" applyFont="1" applyFill="1" applyAlignment="1" applyProtection="1">
      <alignment horizontal="left" vertical="center" wrapText="1"/>
    </xf>
    <xf numFmtId="0" fontId="30" fillId="2" borderId="5" xfId="0" applyFont="1" applyFill="1" applyBorder="1" applyAlignment="1" applyProtection="1">
      <alignment vertical="top" wrapText="1"/>
    </xf>
    <xf numFmtId="0" fontId="16" fillId="2" borderId="48"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66" xfId="0" applyFont="1" applyFill="1" applyBorder="1" applyAlignment="1" applyProtection="1">
      <alignment vertical="center"/>
    </xf>
    <xf numFmtId="0" fontId="5" fillId="0" borderId="0" xfId="0" applyFont="1" applyAlignment="1" applyProtection="1">
      <alignment vertical="center"/>
      <protection locked="0"/>
    </xf>
    <xf numFmtId="0" fontId="4" fillId="2" borderId="0" xfId="0" applyFont="1" applyFill="1" applyAlignment="1" applyProtection="1">
      <alignment shrinkToFit="1"/>
    </xf>
    <xf numFmtId="0" fontId="5" fillId="2" borderId="0" xfId="0" applyFont="1" applyFill="1" applyAlignment="1" applyProtection="1">
      <alignment vertical="center" wrapText="1"/>
    </xf>
    <xf numFmtId="0" fontId="5" fillId="2" borderId="0" xfId="0" applyFont="1" applyFill="1" applyAlignment="1" applyProtection="1">
      <alignment horizontal="center" vertical="center"/>
    </xf>
    <xf numFmtId="0" fontId="5" fillId="2" borderId="12" xfId="0" applyFont="1" applyFill="1" applyBorder="1" applyAlignment="1" applyProtection="1">
      <alignment horizontal="left" vertical="center" wrapText="1"/>
    </xf>
    <xf numFmtId="0" fontId="4" fillId="2" borderId="12" xfId="0" applyFont="1" applyFill="1" applyBorder="1" applyAlignment="1" applyProtection="1"/>
    <xf numFmtId="0" fontId="4" fillId="2" borderId="12" xfId="0" applyFont="1" applyFill="1" applyBorder="1" applyAlignment="1" applyProtection="1">
      <alignment horizontal="left" shrinkToFit="1"/>
    </xf>
    <xf numFmtId="0" fontId="5" fillId="2" borderId="5" xfId="0" applyFont="1" applyFill="1" applyBorder="1" applyAlignment="1" applyProtection="1">
      <alignment horizontal="left" vertical="center" shrinkToFit="1"/>
    </xf>
    <xf numFmtId="0" fontId="5" fillId="2" borderId="5" xfId="0" applyNumberFormat="1" applyFont="1" applyFill="1" applyBorder="1" applyAlignment="1" applyProtection="1">
      <alignment horizontal="left" vertical="center" shrinkToFit="1"/>
    </xf>
  </cellXfs>
  <cellStyles count="4">
    <cellStyle name="桁区切り" xfId="1" builtinId="6"/>
    <cellStyle name="標準" xfId="0" builtinId="0"/>
    <cellStyle name="標準 2" xfId="2" xr:uid="{00000000-0005-0000-0000-000002000000}"/>
    <cellStyle name="標準 3" xfId="3" xr:uid="{00000000-0005-0000-0000-000003000000}"/>
  </cellStyles>
  <dxfs count="37">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theme="1" tint="0.2499465926084170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513522</xdr:colOff>
      <xdr:row>40</xdr:row>
      <xdr:rowOff>66261</xdr:rowOff>
    </xdr:from>
    <xdr:to>
      <xdr:col>11</xdr:col>
      <xdr:colOff>223631</xdr:colOff>
      <xdr:row>70</xdr:row>
      <xdr:rowOff>157369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37652" y="8854109"/>
          <a:ext cx="1325218" cy="5806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入力不要</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304800</xdr:colOff>
          <xdr:row>20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8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0</xdr:rowOff>
        </xdr:from>
        <xdr:to>
          <xdr:col>2</xdr:col>
          <xdr:colOff>304800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0</xdr:rowOff>
        </xdr:from>
        <xdr:to>
          <xdr:col>2</xdr:col>
          <xdr:colOff>304800</xdr:colOff>
          <xdr:row>22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0</xdr:rowOff>
        </xdr:from>
        <xdr:to>
          <xdr:col>2</xdr:col>
          <xdr:colOff>304800</xdr:colOff>
          <xdr:row>23</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8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0</xdr:rowOff>
        </xdr:from>
        <xdr:to>
          <xdr:col>2</xdr:col>
          <xdr:colOff>304800</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8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0</xdr:rowOff>
        </xdr:from>
        <xdr:to>
          <xdr:col>2</xdr:col>
          <xdr:colOff>304800</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8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0</xdr:rowOff>
        </xdr:from>
        <xdr:to>
          <xdr:col>2</xdr:col>
          <xdr:colOff>304800</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8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0</xdr:rowOff>
        </xdr:from>
        <xdr:to>
          <xdr:col>2</xdr:col>
          <xdr:colOff>304800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8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0003;&#35531;/&#20196;&#21644;6.7&#24180;&#24230;/05%20&#30003;&#35531;&#26360;&#39006;/01%20&#24037;&#20107;/01&#30003;&#35531;&#26360;/&#12304;999999%20&#26666;&#24335;&#20250;&#31038;&#12295;&#12295;&#12295;&#12295;&#12305;&#23433;&#20840;&#23433;&#24515;&#30003;&#35531;&#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37;&#26413;&#21442;&#21152;&#30003;&#35531;/&#20196;&#21644;4.5&#24180;&#24230;/01%20&#26908;&#35342;&#20107;&#38917;/01%20&#30003;&#35531;&#26041;&#27861;&#12398;&#22793;&#26356;/R3.08.10-2%20&#27969;&#12375;&#36796;&#12415;&#29992;&#12487;&#12540;&#12479;&#65288;&#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申請書"/>
    </sheetNames>
    <sheetDataSet>
      <sheetData sheetId="0">
        <row r="54">
          <cell r="C54" t="str">
            <v>土木一式</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評定値ほか"/>
      <sheetName val="Ｙ評点ほか"/>
      <sheetName val="koshu"/>
    </sheetNames>
    <sheetDataSet>
      <sheetData sheetId="0"/>
      <sheetData sheetId="1"/>
      <sheetData sheetId="2">
        <row r="2">
          <cell r="A2">
            <v>1010</v>
          </cell>
          <cell r="B2" t="str">
            <v>土木一式</v>
          </cell>
        </row>
        <row r="3">
          <cell r="A3">
            <v>1011</v>
          </cell>
          <cell r="B3" t="str">
            <v>プレストレストコンクリート</v>
          </cell>
        </row>
        <row r="4">
          <cell r="A4">
            <v>1012</v>
          </cell>
          <cell r="B4" t="str">
            <v>下水道管渠</v>
          </cell>
        </row>
        <row r="5">
          <cell r="A5">
            <v>1020</v>
          </cell>
          <cell r="B5" t="str">
            <v>建築一式</v>
          </cell>
        </row>
        <row r="6">
          <cell r="A6">
            <v>1030</v>
          </cell>
          <cell r="B6" t="str">
            <v>大工</v>
          </cell>
        </row>
        <row r="7">
          <cell r="A7">
            <v>1040</v>
          </cell>
          <cell r="B7" t="str">
            <v>左官</v>
          </cell>
        </row>
        <row r="8">
          <cell r="A8">
            <v>1050</v>
          </cell>
          <cell r="B8" t="str">
            <v>とび・土工・コンクリート</v>
          </cell>
        </row>
        <row r="9">
          <cell r="A9">
            <v>1051</v>
          </cell>
          <cell r="B9" t="str">
            <v>法面処理</v>
          </cell>
        </row>
        <row r="10">
          <cell r="A10">
            <v>1060</v>
          </cell>
          <cell r="B10" t="str">
            <v>石</v>
          </cell>
        </row>
        <row r="11">
          <cell r="A11">
            <v>1070</v>
          </cell>
          <cell r="B11" t="str">
            <v>屋根</v>
          </cell>
        </row>
        <row r="12">
          <cell r="A12">
            <v>1080</v>
          </cell>
          <cell r="B12" t="str">
            <v>電気</v>
          </cell>
        </row>
        <row r="13">
          <cell r="A13">
            <v>1090</v>
          </cell>
          <cell r="B13" t="str">
            <v>管</v>
          </cell>
        </row>
        <row r="14">
          <cell r="A14">
            <v>1100</v>
          </cell>
          <cell r="B14" t="str">
            <v>タイル・れんが・ブロック</v>
          </cell>
        </row>
        <row r="15">
          <cell r="A15">
            <v>1110</v>
          </cell>
          <cell r="B15" t="str">
            <v>鋼構造物</v>
          </cell>
        </row>
        <row r="16">
          <cell r="A16">
            <v>1111</v>
          </cell>
          <cell r="B16" t="str">
            <v>鋼橋上部</v>
          </cell>
        </row>
        <row r="17">
          <cell r="A17">
            <v>1120</v>
          </cell>
          <cell r="B17" t="str">
            <v>鉄筋</v>
          </cell>
        </row>
        <row r="18">
          <cell r="A18">
            <v>1130</v>
          </cell>
          <cell r="B18" t="str">
            <v>舗装</v>
          </cell>
        </row>
        <row r="19">
          <cell r="A19">
            <v>1140</v>
          </cell>
          <cell r="B19" t="str">
            <v>しゅんせつ</v>
          </cell>
        </row>
        <row r="20">
          <cell r="A20">
            <v>1150</v>
          </cell>
          <cell r="B20" t="str">
            <v>板金</v>
          </cell>
        </row>
        <row r="21">
          <cell r="A21">
            <v>1160</v>
          </cell>
          <cell r="B21" t="str">
            <v>ガラス</v>
          </cell>
        </row>
        <row r="22">
          <cell r="A22">
            <v>1170</v>
          </cell>
          <cell r="B22" t="str">
            <v>塗装</v>
          </cell>
        </row>
        <row r="23">
          <cell r="A23">
            <v>1180</v>
          </cell>
          <cell r="B23" t="str">
            <v>防水</v>
          </cell>
        </row>
        <row r="24">
          <cell r="A24">
            <v>1190</v>
          </cell>
          <cell r="B24" t="str">
            <v>内装仕上</v>
          </cell>
        </row>
        <row r="25">
          <cell r="A25">
            <v>1200</v>
          </cell>
          <cell r="B25" t="str">
            <v>機械器具設置</v>
          </cell>
        </row>
        <row r="26">
          <cell r="A26">
            <v>1210</v>
          </cell>
          <cell r="B26" t="str">
            <v>熱絶縁</v>
          </cell>
        </row>
        <row r="27">
          <cell r="A27">
            <v>1220</v>
          </cell>
          <cell r="B27" t="str">
            <v>電気通信</v>
          </cell>
        </row>
        <row r="28">
          <cell r="A28">
            <v>1230</v>
          </cell>
          <cell r="B28" t="str">
            <v>造園</v>
          </cell>
        </row>
        <row r="29">
          <cell r="A29">
            <v>1240</v>
          </cell>
          <cell r="B29" t="str">
            <v>さく井</v>
          </cell>
        </row>
        <row r="30">
          <cell r="A30">
            <v>1250</v>
          </cell>
          <cell r="B30" t="str">
            <v>建具</v>
          </cell>
        </row>
        <row r="31">
          <cell r="A31">
            <v>1260</v>
          </cell>
          <cell r="B31" t="str">
            <v>水道施設</v>
          </cell>
        </row>
        <row r="32">
          <cell r="A32">
            <v>1261</v>
          </cell>
          <cell r="B32" t="str">
            <v>水道管</v>
          </cell>
        </row>
        <row r="33">
          <cell r="A33">
            <v>1270</v>
          </cell>
          <cell r="B33" t="str">
            <v>消防施設</v>
          </cell>
        </row>
        <row r="34">
          <cell r="A34">
            <v>1280</v>
          </cell>
          <cell r="B34" t="str">
            <v>清掃施設</v>
          </cell>
        </row>
        <row r="35">
          <cell r="A35">
            <v>1290</v>
          </cell>
          <cell r="B35" t="str">
            <v>解体</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204"/>
  <sheetViews>
    <sheetView showGridLines="0" tabSelected="1" topLeftCell="A72" zoomScaleNormal="100" zoomScaleSheetLayoutView="100" workbookViewId="0">
      <selection activeCell="D97" sqref="D97:H97"/>
    </sheetView>
  </sheetViews>
  <sheetFormatPr defaultColWidth="9" defaultRowHeight="13.5"/>
  <cols>
    <col min="1" max="1" width="2.75" style="82" customWidth="1"/>
    <col min="2" max="2" width="3.5" style="82" bestFit="1" customWidth="1"/>
    <col min="3" max="3" width="23.625" style="82" customWidth="1"/>
    <col min="4" max="4" width="5" style="82" customWidth="1"/>
    <col min="5" max="5" width="1.25" style="82" customWidth="1"/>
    <col min="6" max="6" width="5" style="82" customWidth="1"/>
    <col min="7" max="7" width="1.25" style="82" customWidth="1"/>
    <col min="8" max="9" width="6.5" style="82" customWidth="1"/>
    <col min="10" max="10" width="9.625" style="82" customWidth="1"/>
    <col min="11" max="11" width="11.5" style="82" customWidth="1"/>
    <col min="12" max="15" width="9.625" style="82" customWidth="1"/>
    <col min="16" max="16" width="5.625" style="82" customWidth="1"/>
    <col min="17" max="17" width="11.25" style="82" customWidth="1"/>
    <col min="18" max="21" width="9" style="82"/>
    <col min="22" max="22" width="49.125" style="82" customWidth="1"/>
    <col min="23" max="16384" width="9" style="82"/>
  </cols>
  <sheetData>
    <row r="1" spans="1:22" ht="18.75" customHeight="1">
      <c r="A1" s="132" t="s">
        <v>273</v>
      </c>
      <c r="U1" s="416"/>
      <c r="V1" s="416"/>
    </row>
    <row r="2" spans="1:22" s="134" customFormat="1" ht="18.75" customHeight="1">
      <c r="A2" s="133" t="s">
        <v>185</v>
      </c>
      <c r="B2" s="133"/>
    </row>
    <row r="3" spans="1:22" ht="18.75" customHeight="1">
      <c r="A3" s="135"/>
      <c r="B3" s="136">
        <v>1</v>
      </c>
      <c r="C3" s="137" t="s">
        <v>180</v>
      </c>
      <c r="D3" s="422"/>
      <c r="E3" s="423"/>
      <c r="F3" s="423"/>
      <c r="G3" s="423"/>
      <c r="H3" s="424"/>
      <c r="I3" s="138"/>
    </row>
    <row r="4" spans="1:22" ht="18.75" customHeight="1">
      <c r="A4" s="135"/>
      <c r="B4" s="308">
        <v>2</v>
      </c>
      <c r="C4" s="309" t="s">
        <v>336</v>
      </c>
      <c r="D4" s="492"/>
      <c r="E4" s="493"/>
      <c r="F4" s="493"/>
      <c r="G4" s="493"/>
      <c r="H4" s="494"/>
      <c r="I4" s="138"/>
    </row>
    <row r="5" spans="1:22" ht="18.75" customHeight="1">
      <c r="A5" s="135"/>
      <c r="B5" s="139">
        <v>3</v>
      </c>
      <c r="C5" s="252" t="s">
        <v>342</v>
      </c>
      <c r="D5" s="501"/>
      <c r="E5" s="502"/>
      <c r="F5" s="502"/>
      <c r="G5" s="502"/>
      <c r="H5" s="503"/>
      <c r="I5" s="138" t="s">
        <v>320</v>
      </c>
    </row>
    <row r="6" spans="1:22" ht="18.75" customHeight="1">
      <c r="A6" s="135"/>
      <c r="B6" s="139">
        <v>4</v>
      </c>
      <c r="C6" s="252" t="s">
        <v>344</v>
      </c>
      <c r="D6" s="509"/>
      <c r="E6" s="510"/>
      <c r="F6" s="510"/>
      <c r="G6" s="510"/>
      <c r="H6" s="511"/>
      <c r="I6" s="138" t="s">
        <v>445</v>
      </c>
    </row>
    <row r="7" spans="1:22" ht="18.75" customHeight="1">
      <c r="A7" s="135"/>
      <c r="B7" s="139">
        <v>5</v>
      </c>
      <c r="C7" s="252" t="s">
        <v>343</v>
      </c>
      <c r="D7" s="310" t="str">
        <f>IF(ISBLANK($D$6),"",VLOOKUP($D$6,許可者テーブル!$A:$B,2,FALSE))</f>
        <v/>
      </c>
      <c r="E7" s="140" t="s">
        <v>189</v>
      </c>
      <c r="F7" s="507"/>
      <c r="G7" s="507"/>
      <c r="H7" s="508"/>
      <c r="I7" s="138" t="s">
        <v>446</v>
      </c>
    </row>
    <row r="8" spans="1:22" ht="18.75" customHeight="1">
      <c r="A8" s="135"/>
      <c r="B8" s="141">
        <v>6</v>
      </c>
      <c r="C8" s="95" t="s">
        <v>181</v>
      </c>
      <c r="D8" s="504"/>
      <c r="E8" s="505"/>
      <c r="F8" s="505"/>
      <c r="G8" s="505"/>
      <c r="H8" s="506"/>
      <c r="I8" s="167" t="s">
        <v>752</v>
      </c>
    </row>
    <row r="9" spans="1:22" ht="18.75" customHeight="1">
      <c r="A9" s="135"/>
      <c r="B9" s="139">
        <v>7</v>
      </c>
      <c r="C9" s="142" t="s">
        <v>188</v>
      </c>
      <c r="D9" s="498"/>
      <c r="E9" s="499"/>
      <c r="F9" s="499"/>
      <c r="G9" s="499"/>
      <c r="H9" s="500"/>
      <c r="I9" s="138" t="s">
        <v>297</v>
      </c>
    </row>
    <row r="10" spans="1:22" ht="18.75" customHeight="1">
      <c r="A10" s="135"/>
      <c r="B10" s="143">
        <v>8</v>
      </c>
      <c r="C10" s="144" t="s">
        <v>186</v>
      </c>
      <c r="D10" s="498"/>
      <c r="E10" s="499"/>
      <c r="F10" s="499"/>
      <c r="G10" s="499"/>
      <c r="H10" s="500"/>
      <c r="I10" s="138" t="s">
        <v>203</v>
      </c>
    </row>
    <row r="11" spans="1:22" ht="18.75" customHeight="1">
      <c r="A11" s="135"/>
      <c r="B11" s="145">
        <v>9</v>
      </c>
      <c r="C11" s="146" t="s">
        <v>187</v>
      </c>
      <c r="D11" s="411"/>
      <c r="E11" s="412" t="s">
        <v>189</v>
      </c>
      <c r="F11" s="413"/>
      <c r="G11" s="412" t="s">
        <v>189</v>
      </c>
      <c r="H11" s="414"/>
      <c r="I11" s="138" t="s">
        <v>192</v>
      </c>
    </row>
    <row r="12" spans="1:22" ht="18.75" customHeight="1">
      <c r="A12" s="135"/>
      <c r="B12" s="147"/>
    </row>
    <row r="13" spans="1:22" s="134" customFormat="1" ht="18.75" customHeight="1">
      <c r="A13" s="133" t="s">
        <v>182</v>
      </c>
      <c r="B13" s="148"/>
    </row>
    <row r="14" spans="1:22" ht="16.5" customHeight="1">
      <c r="A14" s="135"/>
      <c r="B14" s="136">
        <v>10</v>
      </c>
      <c r="C14" s="149" t="s">
        <v>68</v>
      </c>
      <c r="D14" s="122"/>
      <c r="E14" s="137" t="s">
        <v>189</v>
      </c>
      <c r="F14" s="123"/>
      <c r="G14" s="137"/>
      <c r="H14" s="150"/>
      <c r="I14" s="151"/>
      <c r="J14" s="151"/>
      <c r="K14" s="151"/>
      <c r="L14" s="151"/>
      <c r="M14" s="151"/>
      <c r="N14" s="152"/>
      <c r="O14" s="138" t="s">
        <v>192</v>
      </c>
    </row>
    <row r="15" spans="1:22" ht="16.5" customHeight="1">
      <c r="A15" s="135"/>
      <c r="B15" s="139">
        <v>11</v>
      </c>
      <c r="C15" s="153" t="s">
        <v>69</v>
      </c>
      <c r="D15" s="427"/>
      <c r="E15" s="428"/>
      <c r="F15" s="428"/>
      <c r="G15" s="429"/>
      <c r="H15" s="429"/>
      <c r="I15" s="429"/>
      <c r="J15" s="429"/>
      <c r="K15" s="429"/>
      <c r="L15" s="429"/>
      <c r="M15" s="429"/>
      <c r="N15" s="430"/>
      <c r="O15" s="138" t="s">
        <v>202</v>
      </c>
    </row>
    <row r="16" spans="1:22" ht="16.5" customHeight="1">
      <c r="A16" s="135"/>
      <c r="B16" s="139">
        <v>12</v>
      </c>
      <c r="C16" s="154" t="s">
        <v>184</v>
      </c>
      <c r="D16" s="431"/>
      <c r="E16" s="432"/>
      <c r="F16" s="432"/>
      <c r="G16" s="432"/>
      <c r="H16" s="432"/>
      <c r="I16" s="432"/>
      <c r="J16" s="432"/>
      <c r="K16" s="432"/>
      <c r="L16" s="432"/>
      <c r="M16" s="432"/>
      <c r="N16" s="433"/>
      <c r="O16" s="138" t="s">
        <v>205</v>
      </c>
    </row>
    <row r="17" spans="1:22" ht="16.5" customHeight="1">
      <c r="A17" s="135"/>
      <c r="B17" s="139">
        <v>13</v>
      </c>
      <c r="C17" s="153" t="s">
        <v>45</v>
      </c>
      <c r="D17" s="431"/>
      <c r="E17" s="432"/>
      <c r="F17" s="432"/>
      <c r="G17" s="432"/>
      <c r="H17" s="432"/>
      <c r="I17" s="432"/>
      <c r="J17" s="432"/>
      <c r="K17" s="432"/>
      <c r="L17" s="432"/>
      <c r="M17" s="432"/>
      <c r="N17" s="433"/>
      <c r="O17" s="138" t="s">
        <v>204</v>
      </c>
    </row>
    <row r="18" spans="1:22" ht="16.5" customHeight="1">
      <c r="A18" s="135"/>
      <c r="B18" s="139">
        <v>14</v>
      </c>
      <c r="C18" s="153" t="s">
        <v>206</v>
      </c>
      <c r="D18" s="431"/>
      <c r="E18" s="432"/>
      <c r="F18" s="432"/>
      <c r="G18" s="432"/>
      <c r="H18" s="432"/>
      <c r="I18" s="432"/>
      <c r="J18" s="432"/>
      <c r="K18" s="432"/>
      <c r="L18" s="432"/>
      <c r="M18" s="432"/>
      <c r="N18" s="433"/>
      <c r="O18" s="138" t="s">
        <v>191</v>
      </c>
    </row>
    <row r="19" spans="1:22" ht="16.5" customHeight="1">
      <c r="A19" s="135"/>
      <c r="B19" s="139">
        <v>15</v>
      </c>
      <c r="C19" s="155" t="s">
        <v>220</v>
      </c>
      <c r="D19" s="431"/>
      <c r="E19" s="432"/>
      <c r="F19" s="432"/>
      <c r="G19" s="432"/>
      <c r="H19" s="432"/>
      <c r="I19" s="432"/>
      <c r="J19" s="432"/>
      <c r="K19" s="432"/>
      <c r="L19" s="432"/>
      <c r="M19" s="432"/>
      <c r="N19" s="433"/>
      <c r="O19" s="138" t="s">
        <v>297</v>
      </c>
    </row>
    <row r="20" spans="1:22" ht="16.5" customHeight="1">
      <c r="A20" s="135"/>
      <c r="B20" s="139">
        <v>16</v>
      </c>
      <c r="C20" s="153" t="s">
        <v>77</v>
      </c>
      <c r="D20" s="431"/>
      <c r="E20" s="432"/>
      <c r="F20" s="432"/>
      <c r="G20" s="432"/>
      <c r="H20" s="432"/>
      <c r="I20" s="495"/>
      <c r="J20" s="495"/>
      <c r="K20" s="495"/>
      <c r="L20" s="495"/>
      <c r="M20" s="495"/>
      <c r="N20" s="496"/>
      <c r="O20" s="138" t="s">
        <v>203</v>
      </c>
    </row>
    <row r="21" spans="1:22" ht="16.5" customHeight="1">
      <c r="A21" s="135"/>
      <c r="B21" s="139">
        <v>17</v>
      </c>
      <c r="C21" s="153" t="s">
        <v>183</v>
      </c>
      <c r="D21" s="124"/>
      <c r="E21" s="140" t="s">
        <v>189</v>
      </c>
      <c r="F21" s="125"/>
      <c r="G21" s="140" t="s">
        <v>189</v>
      </c>
      <c r="H21" s="125"/>
      <c r="I21" s="156"/>
      <c r="J21" s="156"/>
      <c r="K21" s="156"/>
      <c r="L21" s="156"/>
      <c r="M21" s="156"/>
      <c r="N21" s="157"/>
      <c r="O21" s="138" t="s">
        <v>192</v>
      </c>
    </row>
    <row r="22" spans="1:22" ht="16.5" customHeight="1">
      <c r="A22" s="135"/>
      <c r="B22" s="139">
        <v>18</v>
      </c>
      <c r="C22" s="153" t="s">
        <v>71</v>
      </c>
      <c r="D22" s="124"/>
      <c r="E22" s="140" t="s">
        <v>189</v>
      </c>
      <c r="F22" s="125"/>
      <c r="G22" s="140" t="s">
        <v>189</v>
      </c>
      <c r="H22" s="125"/>
      <c r="I22" s="156"/>
      <c r="J22" s="156"/>
      <c r="K22" s="156"/>
      <c r="L22" s="156"/>
      <c r="M22" s="156"/>
      <c r="N22" s="157"/>
      <c r="O22" s="138" t="s">
        <v>192</v>
      </c>
    </row>
    <row r="23" spans="1:22" ht="16.5" customHeight="1">
      <c r="B23" s="145">
        <v>19</v>
      </c>
      <c r="C23" s="158" t="s">
        <v>79</v>
      </c>
      <c r="D23" s="497"/>
      <c r="E23" s="477"/>
      <c r="F23" s="477"/>
      <c r="G23" s="477"/>
      <c r="H23" s="477"/>
      <c r="I23" s="477"/>
      <c r="J23" s="477"/>
      <c r="K23" s="477"/>
      <c r="L23" s="477"/>
      <c r="M23" s="477"/>
      <c r="N23" s="478"/>
      <c r="O23" s="491" t="s">
        <v>317</v>
      </c>
      <c r="P23" s="485"/>
      <c r="Q23" s="485"/>
      <c r="R23" s="485"/>
      <c r="S23" s="485"/>
      <c r="T23" s="485"/>
      <c r="U23" s="485"/>
      <c r="V23" s="485"/>
    </row>
    <row r="24" spans="1:22" ht="18.75" customHeight="1">
      <c r="A24" s="135"/>
      <c r="B24" s="135"/>
    </row>
    <row r="25" spans="1:22" s="132" customFormat="1" ht="18.75" customHeight="1">
      <c r="A25" s="133" t="s">
        <v>330</v>
      </c>
      <c r="B25" s="133"/>
    </row>
    <row r="26" spans="1:22" ht="16.5" customHeight="1">
      <c r="A26" s="135"/>
      <c r="B26" s="136">
        <v>20</v>
      </c>
      <c r="C26" s="305" t="s">
        <v>68</v>
      </c>
      <c r="D26" s="122"/>
      <c r="E26" s="137" t="s">
        <v>189</v>
      </c>
      <c r="F26" s="123"/>
      <c r="G26" s="137"/>
      <c r="H26" s="150"/>
      <c r="I26" s="151"/>
      <c r="J26" s="151"/>
      <c r="K26" s="151"/>
      <c r="L26" s="151"/>
      <c r="M26" s="151"/>
      <c r="N26" s="152"/>
      <c r="O26" s="138" t="s">
        <v>192</v>
      </c>
    </row>
    <row r="27" spans="1:22" ht="16.5" customHeight="1">
      <c r="A27" s="135"/>
      <c r="B27" s="139">
        <v>21</v>
      </c>
      <c r="C27" s="154" t="s">
        <v>69</v>
      </c>
      <c r="D27" s="427"/>
      <c r="E27" s="428"/>
      <c r="F27" s="428"/>
      <c r="G27" s="429"/>
      <c r="H27" s="429"/>
      <c r="I27" s="429"/>
      <c r="J27" s="429"/>
      <c r="K27" s="429"/>
      <c r="L27" s="429"/>
      <c r="M27" s="429"/>
      <c r="N27" s="430"/>
      <c r="O27" s="138" t="s">
        <v>202</v>
      </c>
    </row>
    <row r="28" spans="1:22" ht="16.5" customHeight="1">
      <c r="A28" s="135"/>
      <c r="B28" s="139">
        <v>22</v>
      </c>
      <c r="C28" s="306" t="s">
        <v>184</v>
      </c>
      <c r="D28" s="431"/>
      <c r="E28" s="432"/>
      <c r="F28" s="432"/>
      <c r="G28" s="432"/>
      <c r="H28" s="432"/>
      <c r="I28" s="432"/>
      <c r="J28" s="432"/>
      <c r="K28" s="432"/>
      <c r="L28" s="432"/>
      <c r="M28" s="432"/>
      <c r="N28" s="433"/>
      <c r="O28" s="138" t="s">
        <v>205</v>
      </c>
    </row>
    <row r="29" spans="1:22" ht="16.5" customHeight="1">
      <c r="A29" s="135"/>
      <c r="B29" s="139">
        <v>23</v>
      </c>
      <c r="C29" s="154" t="s">
        <v>45</v>
      </c>
      <c r="D29" s="431"/>
      <c r="E29" s="432"/>
      <c r="F29" s="432"/>
      <c r="G29" s="432"/>
      <c r="H29" s="432"/>
      <c r="I29" s="432"/>
      <c r="J29" s="432"/>
      <c r="K29" s="432"/>
      <c r="L29" s="432"/>
      <c r="M29" s="432"/>
      <c r="N29" s="433"/>
      <c r="O29" s="138" t="s">
        <v>204</v>
      </c>
    </row>
    <row r="30" spans="1:22" ht="16.5" customHeight="1">
      <c r="A30" s="135"/>
      <c r="B30" s="139">
        <v>24</v>
      </c>
      <c r="C30" s="154" t="s">
        <v>331</v>
      </c>
      <c r="D30" s="431"/>
      <c r="E30" s="432"/>
      <c r="F30" s="432"/>
      <c r="G30" s="432"/>
      <c r="H30" s="432"/>
      <c r="I30" s="432"/>
      <c r="J30" s="432"/>
      <c r="K30" s="432"/>
      <c r="L30" s="432"/>
      <c r="M30" s="432"/>
      <c r="N30" s="433"/>
      <c r="O30" s="138" t="s">
        <v>191</v>
      </c>
    </row>
    <row r="31" spans="1:22" ht="16.5" customHeight="1">
      <c r="A31" s="135"/>
      <c r="B31" s="139">
        <v>25</v>
      </c>
      <c r="C31" s="306" t="s">
        <v>332</v>
      </c>
      <c r="D31" s="431"/>
      <c r="E31" s="432"/>
      <c r="F31" s="432"/>
      <c r="G31" s="432"/>
      <c r="H31" s="432"/>
      <c r="I31" s="432"/>
      <c r="J31" s="432"/>
      <c r="K31" s="432"/>
      <c r="L31" s="432"/>
      <c r="M31" s="432"/>
      <c r="N31" s="433"/>
      <c r="O31" s="138" t="s">
        <v>297</v>
      </c>
    </row>
    <row r="32" spans="1:22" ht="16.5" customHeight="1">
      <c r="A32" s="135"/>
      <c r="B32" s="139">
        <v>26</v>
      </c>
      <c r="C32" s="154" t="s">
        <v>83</v>
      </c>
      <c r="D32" s="431"/>
      <c r="E32" s="432"/>
      <c r="F32" s="432"/>
      <c r="G32" s="432"/>
      <c r="H32" s="432"/>
      <c r="I32" s="495"/>
      <c r="J32" s="495"/>
      <c r="K32" s="495"/>
      <c r="L32" s="495"/>
      <c r="M32" s="495"/>
      <c r="N32" s="496"/>
      <c r="O32" s="138" t="s">
        <v>203</v>
      </c>
    </row>
    <row r="33" spans="1:22" ht="16.5" customHeight="1">
      <c r="A33" s="135"/>
      <c r="B33" s="139">
        <v>27</v>
      </c>
      <c r="C33" s="154" t="s">
        <v>183</v>
      </c>
      <c r="D33" s="124"/>
      <c r="E33" s="140" t="s">
        <v>189</v>
      </c>
      <c r="F33" s="125"/>
      <c r="G33" s="140" t="s">
        <v>189</v>
      </c>
      <c r="H33" s="125"/>
      <c r="I33" s="156"/>
      <c r="J33" s="156"/>
      <c r="K33" s="156"/>
      <c r="L33" s="156"/>
      <c r="M33" s="156"/>
      <c r="N33" s="157"/>
      <c r="O33" s="138" t="s">
        <v>192</v>
      </c>
    </row>
    <row r="34" spans="1:22" ht="16.5" customHeight="1">
      <c r="A34" s="135"/>
      <c r="B34" s="139">
        <v>28</v>
      </c>
      <c r="C34" s="154" t="s">
        <v>71</v>
      </c>
      <c r="D34" s="124"/>
      <c r="E34" s="140" t="s">
        <v>189</v>
      </c>
      <c r="F34" s="125"/>
      <c r="G34" s="140" t="s">
        <v>189</v>
      </c>
      <c r="H34" s="125"/>
      <c r="I34" s="156"/>
      <c r="J34" s="156"/>
      <c r="K34" s="156"/>
      <c r="L34" s="156"/>
      <c r="M34" s="156"/>
      <c r="N34" s="157"/>
      <c r="O34" s="138" t="s">
        <v>192</v>
      </c>
    </row>
    <row r="35" spans="1:22" ht="16.5" customHeight="1">
      <c r="B35" s="145">
        <v>29</v>
      </c>
      <c r="C35" s="307" t="s">
        <v>79</v>
      </c>
      <c r="D35" s="519"/>
      <c r="E35" s="520"/>
      <c r="F35" s="520"/>
      <c r="G35" s="520"/>
      <c r="H35" s="520"/>
      <c r="I35" s="477"/>
      <c r="J35" s="477"/>
      <c r="K35" s="477"/>
      <c r="L35" s="477"/>
      <c r="M35" s="477"/>
      <c r="N35" s="478"/>
      <c r="O35" s="491" t="s">
        <v>317</v>
      </c>
      <c r="P35" s="485"/>
      <c r="Q35" s="485"/>
      <c r="R35" s="485"/>
      <c r="S35" s="485"/>
      <c r="T35" s="485"/>
      <c r="U35" s="485"/>
      <c r="V35" s="485"/>
    </row>
    <row r="36" spans="1:22" ht="18.75" customHeight="1">
      <c r="A36" s="135"/>
      <c r="B36" s="135"/>
    </row>
    <row r="37" spans="1:22" ht="18.75" customHeight="1">
      <c r="A37" s="132" t="s">
        <v>333</v>
      </c>
    </row>
    <row r="38" spans="1:22" ht="15" customHeight="1">
      <c r="A38" s="132"/>
      <c r="B38" s="434"/>
      <c r="C38" s="438" t="s">
        <v>190</v>
      </c>
      <c r="D38" s="514" t="s">
        <v>193</v>
      </c>
      <c r="E38" s="514"/>
      <c r="F38" s="512" t="s">
        <v>194</v>
      </c>
      <c r="G38" s="512"/>
      <c r="H38" s="516" t="s">
        <v>338</v>
      </c>
      <c r="I38" s="517"/>
      <c r="J38" s="488" t="s">
        <v>339</v>
      </c>
      <c r="K38" s="489"/>
      <c r="L38" s="490"/>
      <c r="M38" s="138" t="s">
        <v>448</v>
      </c>
      <c r="N38" s="160"/>
    </row>
    <row r="39" spans="1:22" ht="14.25">
      <c r="A39" s="132"/>
      <c r="B39" s="435"/>
      <c r="C39" s="439"/>
      <c r="D39" s="515"/>
      <c r="E39" s="515"/>
      <c r="F39" s="513"/>
      <c r="G39" s="513"/>
      <c r="H39" s="518"/>
      <c r="I39" s="518"/>
      <c r="J39" s="161" t="s">
        <v>340</v>
      </c>
      <c r="K39" s="161" t="s">
        <v>341</v>
      </c>
      <c r="L39" s="162" t="s">
        <v>48</v>
      </c>
      <c r="M39" s="167" t="s">
        <v>449</v>
      </c>
      <c r="N39" s="95"/>
    </row>
    <row r="40" spans="1:22" ht="15" customHeight="1">
      <c r="B40" s="163">
        <v>30</v>
      </c>
      <c r="C40" s="164" t="s">
        <v>2</v>
      </c>
      <c r="D40" s="425"/>
      <c r="E40" s="425"/>
      <c r="F40" s="425"/>
      <c r="G40" s="425"/>
      <c r="H40" s="440"/>
      <c r="I40" s="440"/>
      <c r="J40" s="126"/>
      <c r="K40" s="126"/>
      <c r="L40" s="127"/>
      <c r="M40" s="334" t="str">
        <f>IF(D40="〇",IF(COUNTIF(工事経歴書!A:A,入力!C40)&gt;0,"",入力!C40&amp;" の工事経歴を工事経歴書に入力して下さい"),"")</f>
        <v/>
      </c>
    </row>
    <row r="41" spans="1:22" ht="15" customHeight="1">
      <c r="B41" s="165">
        <v>31</v>
      </c>
      <c r="C41" s="166" t="s">
        <v>3</v>
      </c>
      <c r="D41" s="425"/>
      <c r="E41" s="425"/>
      <c r="F41" s="425"/>
      <c r="G41" s="425"/>
      <c r="H41" s="426"/>
      <c r="I41" s="426"/>
      <c r="J41" s="319"/>
      <c r="K41" s="319"/>
      <c r="L41" s="320"/>
      <c r="M41" s="334" t="str">
        <f>IF(D41="〇",IF(COUNTIF(工事経歴書!A:A,入力!C41)&gt;0,"",入力!C41&amp;" の工事経歴を工事経歴書に入力して下さい"),"")</f>
        <v/>
      </c>
    </row>
    <row r="42" spans="1:22" ht="15" customHeight="1">
      <c r="B42" s="163">
        <v>32</v>
      </c>
      <c r="C42" s="168" t="s">
        <v>4</v>
      </c>
      <c r="D42" s="425"/>
      <c r="E42" s="425"/>
      <c r="F42" s="425"/>
      <c r="G42" s="425"/>
      <c r="H42" s="426"/>
      <c r="I42" s="426"/>
      <c r="J42" s="319"/>
      <c r="K42" s="319"/>
      <c r="L42" s="320"/>
      <c r="M42" s="334" t="str">
        <f>IF(D42="〇",IF(COUNTIF(工事経歴書!A:A,入力!C42)&gt;0,"",入力!C42&amp;" の工事経歴を工事経歴書に入力して下さい"),"")</f>
        <v/>
      </c>
    </row>
    <row r="43" spans="1:22" ht="15" customHeight="1">
      <c r="B43" s="165">
        <v>33</v>
      </c>
      <c r="C43" s="168" t="s">
        <v>5</v>
      </c>
      <c r="D43" s="425"/>
      <c r="E43" s="425"/>
      <c r="F43" s="425"/>
      <c r="G43" s="425"/>
      <c r="H43" s="426"/>
      <c r="I43" s="426"/>
      <c r="J43" s="319"/>
      <c r="K43" s="319"/>
      <c r="L43" s="320"/>
      <c r="M43" s="334" t="str">
        <f>IF(D43="〇",IF(COUNTIF(工事経歴書!A:A,入力!C43)&gt;0,"",入力!C43&amp;" の工事経歴を工事経歴書に入力して下さい"),"")</f>
        <v/>
      </c>
    </row>
    <row r="44" spans="1:22" ht="15" customHeight="1">
      <c r="B44" s="163">
        <v>34</v>
      </c>
      <c r="C44" s="168" t="s">
        <v>6</v>
      </c>
      <c r="D44" s="425"/>
      <c r="E44" s="425"/>
      <c r="F44" s="425"/>
      <c r="G44" s="425"/>
      <c r="H44" s="426"/>
      <c r="I44" s="426"/>
      <c r="J44" s="319"/>
      <c r="K44" s="319"/>
      <c r="L44" s="320"/>
      <c r="M44" s="334" t="str">
        <f>IF(D44="〇",IF(COUNTIF(工事経歴書!A:A,入力!C44)&gt;0,"",入力!C44&amp;" の工事経歴を工事経歴書に入力して下さい"),"")</f>
        <v/>
      </c>
    </row>
    <row r="45" spans="1:22" ht="15" customHeight="1">
      <c r="B45" s="165">
        <v>35</v>
      </c>
      <c r="C45" s="166" t="s">
        <v>7</v>
      </c>
      <c r="D45" s="425"/>
      <c r="E45" s="425"/>
      <c r="F45" s="425"/>
      <c r="G45" s="425"/>
      <c r="H45" s="426"/>
      <c r="I45" s="426"/>
      <c r="J45" s="319"/>
      <c r="K45" s="319"/>
      <c r="L45" s="320"/>
      <c r="M45" s="334" t="str">
        <f>IF(D45="〇",IF(COUNTIF(工事経歴書!A:A,入力!C45)&gt;0,"",入力!C45&amp;" の工事経歴を工事経歴書に入力して下さい"),"")</f>
        <v/>
      </c>
    </row>
    <row r="46" spans="1:22" ht="15" customHeight="1">
      <c r="B46" s="163">
        <v>36</v>
      </c>
      <c r="C46" s="168" t="s">
        <v>8</v>
      </c>
      <c r="D46" s="425"/>
      <c r="E46" s="425"/>
      <c r="F46" s="425"/>
      <c r="G46" s="425"/>
      <c r="H46" s="426"/>
      <c r="I46" s="426"/>
      <c r="J46" s="319"/>
      <c r="K46" s="319"/>
      <c r="L46" s="320"/>
      <c r="M46" s="334" t="str">
        <f>IF(D46="〇",IF(COUNTIF(工事経歴書!A:A,入力!C46)&gt;0,"",入力!C46&amp;" の工事経歴を工事経歴書に入力して下さい"),"")</f>
        <v/>
      </c>
    </row>
    <row r="47" spans="1:22" ht="15" customHeight="1">
      <c r="B47" s="165">
        <v>37</v>
      </c>
      <c r="C47" s="168" t="s">
        <v>9</v>
      </c>
      <c r="D47" s="425"/>
      <c r="E47" s="425"/>
      <c r="F47" s="425"/>
      <c r="G47" s="425"/>
      <c r="H47" s="426"/>
      <c r="I47" s="426"/>
      <c r="J47" s="319"/>
      <c r="K47" s="319"/>
      <c r="L47" s="320"/>
      <c r="M47" s="334" t="str">
        <f>IF(D47="〇",IF(COUNTIF(工事経歴書!A:A,入力!C47)&gt;0,"",入力!C47&amp;" の工事経歴を工事経歴書に入力して下さい"),"")</f>
        <v/>
      </c>
    </row>
    <row r="48" spans="1:22" ht="15" customHeight="1">
      <c r="B48" s="163">
        <v>38</v>
      </c>
      <c r="C48" s="168" t="s">
        <v>10</v>
      </c>
      <c r="D48" s="425"/>
      <c r="E48" s="425"/>
      <c r="F48" s="425"/>
      <c r="G48" s="425"/>
      <c r="H48" s="426"/>
      <c r="I48" s="426"/>
      <c r="J48" s="319"/>
      <c r="K48" s="319"/>
      <c r="L48" s="320"/>
      <c r="M48" s="334" t="str">
        <f>IF(D48="〇",IF(COUNTIF(工事経歴書!A:A,入力!C48)&gt;0,"",入力!C48&amp;" の工事経歴を工事経歴書に入力して下さい"),"")</f>
        <v/>
      </c>
    </row>
    <row r="49" spans="2:17" ht="15" customHeight="1">
      <c r="B49" s="165">
        <v>39</v>
      </c>
      <c r="C49" s="168" t="s">
        <v>11</v>
      </c>
      <c r="D49" s="425"/>
      <c r="E49" s="425"/>
      <c r="F49" s="425"/>
      <c r="G49" s="425"/>
      <c r="H49" s="426"/>
      <c r="I49" s="426"/>
      <c r="J49" s="319"/>
      <c r="K49" s="319"/>
      <c r="L49" s="320"/>
      <c r="M49" s="334" t="str">
        <f>IF(D49="〇",IF(COUNTIF(工事経歴書!A:A,入力!C49)&gt;0,"",入力!C49&amp;" の工事経歴を工事経歴書に入力して下さい"),"")</f>
        <v/>
      </c>
    </row>
    <row r="50" spans="2:17" ht="15" customHeight="1">
      <c r="B50" s="163">
        <v>40</v>
      </c>
      <c r="C50" s="168" t="s">
        <v>12</v>
      </c>
      <c r="D50" s="425"/>
      <c r="E50" s="425"/>
      <c r="F50" s="425"/>
      <c r="G50" s="425"/>
      <c r="H50" s="426"/>
      <c r="I50" s="426"/>
      <c r="J50" s="319"/>
      <c r="K50" s="319"/>
      <c r="L50" s="320"/>
      <c r="M50" s="334" t="str">
        <f>IF(D50="〇",IF(COUNTIF(工事経歴書!A:A,入力!C50)&gt;0,"",入力!C50&amp;" の工事経歴を工事経歴書に入力して下さい"),"")</f>
        <v/>
      </c>
    </row>
    <row r="51" spans="2:17" ht="15" customHeight="1">
      <c r="B51" s="165">
        <v>41</v>
      </c>
      <c r="C51" s="166" t="s">
        <v>13</v>
      </c>
      <c r="D51" s="425"/>
      <c r="E51" s="425"/>
      <c r="F51" s="425"/>
      <c r="G51" s="425"/>
      <c r="H51" s="426"/>
      <c r="I51" s="426"/>
      <c r="J51" s="319"/>
      <c r="K51" s="319"/>
      <c r="L51" s="320"/>
      <c r="M51" s="334" t="str">
        <f>IF(D51="〇",IF(COUNTIF(工事経歴書!A:A,入力!C51)&gt;0,"",入力!C51&amp;" の工事経歴を工事経歴書に入力して下さい"),"")</f>
        <v/>
      </c>
    </row>
    <row r="52" spans="2:17" ht="15" customHeight="1">
      <c r="B52" s="163">
        <v>42</v>
      </c>
      <c r="C52" s="168" t="s">
        <v>14</v>
      </c>
      <c r="D52" s="425"/>
      <c r="E52" s="425"/>
      <c r="F52" s="425"/>
      <c r="G52" s="425"/>
      <c r="H52" s="426"/>
      <c r="I52" s="426"/>
      <c r="J52" s="319"/>
      <c r="K52" s="319"/>
      <c r="L52" s="320"/>
      <c r="M52" s="334" t="str">
        <f>IF(D52="〇",IF(COUNTIF(工事経歴書!A:A,入力!C52)&gt;0,"",入力!C52&amp;" の工事経歴を工事経歴書に入力して下さい"),"")</f>
        <v/>
      </c>
    </row>
    <row r="53" spans="2:17" ht="15" customHeight="1">
      <c r="B53" s="165">
        <v>43</v>
      </c>
      <c r="C53" s="168" t="s">
        <v>15</v>
      </c>
      <c r="D53" s="425"/>
      <c r="E53" s="425"/>
      <c r="F53" s="425"/>
      <c r="G53" s="425"/>
      <c r="H53" s="426"/>
      <c r="I53" s="426"/>
      <c r="J53" s="319"/>
      <c r="K53" s="319"/>
      <c r="L53" s="320"/>
      <c r="M53" s="334" t="str">
        <f>IF(D53="〇",IF(COUNTIF(工事経歴書!A:A,入力!C53)&gt;0,"",入力!C53&amp;" の工事経歴を工事経歴書に入力して下さい"),"")</f>
        <v/>
      </c>
    </row>
    <row r="54" spans="2:17" ht="15" customHeight="1">
      <c r="B54" s="163">
        <v>44</v>
      </c>
      <c r="C54" s="168" t="s">
        <v>16</v>
      </c>
      <c r="D54" s="425"/>
      <c r="E54" s="425"/>
      <c r="F54" s="425"/>
      <c r="G54" s="425"/>
      <c r="H54" s="426"/>
      <c r="I54" s="426"/>
      <c r="J54" s="319"/>
      <c r="K54" s="319"/>
      <c r="L54" s="320"/>
      <c r="M54" s="334" t="str">
        <f>IF(D54="〇",IF(COUNTIF(工事経歴書!A:A,入力!C54)&gt;0,"",入力!C54&amp;" の工事経歴を工事経歴書に入力して下さい"),"")</f>
        <v/>
      </c>
    </row>
    <row r="55" spans="2:17" ht="15" customHeight="1">
      <c r="B55" s="165">
        <v>45</v>
      </c>
      <c r="C55" s="168" t="s">
        <v>55</v>
      </c>
      <c r="D55" s="425"/>
      <c r="E55" s="425"/>
      <c r="F55" s="425"/>
      <c r="G55" s="425"/>
      <c r="H55" s="426"/>
      <c r="I55" s="426"/>
      <c r="J55" s="319"/>
      <c r="K55" s="319"/>
      <c r="L55" s="320"/>
      <c r="M55" s="334" t="str">
        <f>IF(D55="〇",IF(COUNTIF(工事経歴書!A:A,入力!C55)&gt;0,"",入力!C55&amp;" の工事経歴を工事経歴書に入力して下さい"),"")</f>
        <v/>
      </c>
      <c r="Q55" s="167" t="str">
        <f>IF(D55="〇","　別紙「舗装機械の所有状況調書」の提出が必要です。","")</f>
        <v/>
      </c>
    </row>
    <row r="56" spans="2:17" ht="15" customHeight="1">
      <c r="B56" s="163">
        <v>46</v>
      </c>
      <c r="C56" s="168" t="s">
        <v>17</v>
      </c>
      <c r="D56" s="425"/>
      <c r="E56" s="425"/>
      <c r="F56" s="425"/>
      <c r="G56" s="425"/>
      <c r="H56" s="426"/>
      <c r="I56" s="426"/>
      <c r="J56" s="319"/>
      <c r="K56" s="319"/>
      <c r="L56" s="320"/>
      <c r="M56" s="334" t="str">
        <f>IF(D56="〇",IF(COUNTIF(工事経歴書!A:A,入力!C56)&gt;0,"",入力!C56&amp;" の工事経歴を工事経歴書に入力して下さい"),"")</f>
        <v/>
      </c>
    </row>
    <row r="57" spans="2:17" ht="15" customHeight="1">
      <c r="B57" s="165">
        <v>47</v>
      </c>
      <c r="C57" s="168" t="s">
        <v>18</v>
      </c>
      <c r="D57" s="425"/>
      <c r="E57" s="425"/>
      <c r="F57" s="425"/>
      <c r="G57" s="425"/>
      <c r="H57" s="426"/>
      <c r="I57" s="426"/>
      <c r="J57" s="319"/>
      <c r="K57" s="319"/>
      <c r="L57" s="320"/>
      <c r="M57" s="334" t="str">
        <f>IF(D57="〇",IF(COUNTIF(工事経歴書!A:A,入力!C57)&gt;0,"",入力!C57&amp;" の工事経歴を工事経歴書に入力して下さい"),"")</f>
        <v/>
      </c>
    </row>
    <row r="58" spans="2:17" ht="15" customHeight="1">
      <c r="B58" s="163">
        <v>48</v>
      </c>
      <c r="C58" s="168" t="s">
        <v>19</v>
      </c>
      <c r="D58" s="425"/>
      <c r="E58" s="425"/>
      <c r="F58" s="425"/>
      <c r="G58" s="425"/>
      <c r="H58" s="426"/>
      <c r="I58" s="426"/>
      <c r="J58" s="319"/>
      <c r="K58" s="319"/>
      <c r="L58" s="320"/>
      <c r="M58" s="334" t="str">
        <f>IF(D58="〇",IF(COUNTIF(工事経歴書!A:A,入力!C58)&gt;0,"",入力!C58&amp;" の工事経歴を工事経歴書に入力して下さい"),"")</f>
        <v/>
      </c>
    </row>
    <row r="59" spans="2:17" ht="15" customHeight="1">
      <c r="B59" s="165">
        <v>49</v>
      </c>
      <c r="C59" s="168" t="s">
        <v>20</v>
      </c>
      <c r="D59" s="425"/>
      <c r="E59" s="425"/>
      <c r="F59" s="425"/>
      <c r="G59" s="425"/>
      <c r="H59" s="426"/>
      <c r="I59" s="426"/>
      <c r="J59" s="319"/>
      <c r="K59" s="319"/>
      <c r="L59" s="320"/>
      <c r="M59" s="334" t="str">
        <f>IF(D59="〇",IF(COUNTIF(工事経歴書!A:A,入力!C59)&gt;0,"",入力!C59&amp;" の工事経歴を工事経歴書に入力して下さい"),"")</f>
        <v/>
      </c>
    </row>
    <row r="60" spans="2:17" ht="15" customHeight="1">
      <c r="B60" s="163">
        <v>50</v>
      </c>
      <c r="C60" s="168" t="s">
        <v>21</v>
      </c>
      <c r="D60" s="425"/>
      <c r="E60" s="425"/>
      <c r="F60" s="425"/>
      <c r="G60" s="425"/>
      <c r="H60" s="426"/>
      <c r="I60" s="426"/>
      <c r="J60" s="319"/>
      <c r="K60" s="319"/>
      <c r="L60" s="320"/>
      <c r="M60" s="334" t="str">
        <f>IF(D60="〇",IF(COUNTIF(工事経歴書!A:A,入力!C60)&gt;0,"",入力!C60&amp;" の工事経歴を工事経歴書に入力して下さい"),"")</f>
        <v/>
      </c>
    </row>
    <row r="61" spans="2:17" ht="15" customHeight="1">
      <c r="B61" s="165">
        <v>51</v>
      </c>
      <c r="C61" s="168" t="s">
        <v>22</v>
      </c>
      <c r="D61" s="425"/>
      <c r="E61" s="425"/>
      <c r="F61" s="425"/>
      <c r="G61" s="425"/>
      <c r="H61" s="426"/>
      <c r="I61" s="426"/>
      <c r="J61" s="319"/>
      <c r="K61" s="319"/>
      <c r="L61" s="320"/>
      <c r="M61" s="334" t="str">
        <f>IF(D61="〇",IF(COUNTIF(工事経歴書!A:A,入力!C61)&gt;0,"",入力!C61&amp;" の工事経歴を工事経歴書に入力して下さい"),"")</f>
        <v/>
      </c>
    </row>
    <row r="62" spans="2:17" ht="15" customHeight="1">
      <c r="B62" s="163">
        <v>52</v>
      </c>
      <c r="C62" s="168" t="s">
        <v>23</v>
      </c>
      <c r="D62" s="425"/>
      <c r="E62" s="425"/>
      <c r="F62" s="425"/>
      <c r="G62" s="425"/>
      <c r="H62" s="426"/>
      <c r="I62" s="426"/>
      <c r="J62" s="319"/>
      <c r="K62" s="319"/>
      <c r="L62" s="320"/>
      <c r="M62" s="334" t="str">
        <f>IF(D62="〇",IF(COUNTIF(工事経歴書!A:A,入力!C62)&gt;0,"",入力!C62&amp;" の工事経歴を工事経歴書に入力して下さい"),"")</f>
        <v/>
      </c>
    </row>
    <row r="63" spans="2:17" ht="15" customHeight="1">
      <c r="B63" s="165">
        <v>53</v>
      </c>
      <c r="C63" s="168" t="s">
        <v>24</v>
      </c>
      <c r="D63" s="425"/>
      <c r="E63" s="425"/>
      <c r="F63" s="425"/>
      <c r="G63" s="425"/>
      <c r="H63" s="426"/>
      <c r="I63" s="426"/>
      <c r="J63" s="319"/>
      <c r="K63" s="319"/>
      <c r="L63" s="320"/>
      <c r="M63" s="334" t="str">
        <f>IF(D63="〇",IF(COUNTIF(工事経歴書!A:A,入力!C63)&gt;0,"",入力!C63&amp;" の工事経歴を工事経歴書に入力して下さい"),"")</f>
        <v/>
      </c>
    </row>
    <row r="64" spans="2:17" ht="15" customHeight="1">
      <c r="B64" s="163">
        <v>54</v>
      </c>
      <c r="C64" s="168" t="s">
        <v>25</v>
      </c>
      <c r="D64" s="425"/>
      <c r="E64" s="425"/>
      <c r="F64" s="425"/>
      <c r="G64" s="425"/>
      <c r="H64" s="426"/>
      <c r="I64" s="426"/>
      <c r="J64" s="319"/>
      <c r="K64" s="319"/>
      <c r="L64" s="320"/>
      <c r="M64" s="334" t="str">
        <f>IF(D64="〇",IF(COUNTIF(工事経歴書!A:A,入力!C64)&gt;0,"",入力!C64&amp;" の工事経歴を工事経歴書に入力して下さい"),"")</f>
        <v/>
      </c>
    </row>
    <row r="65" spans="1:22" ht="15" customHeight="1">
      <c r="B65" s="165">
        <v>55</v>
      </c>
      <c r="C65" s="168" t="s">
        <v>26</v>
      </c>
      <c r="D65" s="425"/>
      <c r="E65" s="425"/>
      <c r="F65" s="425"/>
      <c r="G65" s="425"/>
      <c r="H65" s="426"/>
      <c r="I65" s="426"/>
      <c r="J65" s="319"/>
      <c r="K65" s="319"/>
      <c r="L65" s="320"/>
      <c r="M65" s="334" t="str">
        <f>IF(D65="〇",IF(COUNTIF(工事経歴書!A:A,入力!C65)&gt;0,"",入力!C65&amp;" の工事経歴を工事経歴書に入力して下さい"),"")</f>
        <v/>
      </c>
    </row>
    <row r="66" spans="1:22" ht="15" customHeight="1">
      <c r="B66" s="163">
        <v>56</v>
      </c>
      <c r="C66" s="168" t="s">
        <v>27</v>
      </c>
      <c r="D66" s="425"/>
      <c r="E66" s="425"/>
      <c r="F66" s="425"/>
      <c r="G66" s="425"/>
      <c r="H66" s="426"/>
      <c r="I66" s="426"/>
      <c r="J66" s="319"/>
      <c r="K66" s="319"/>
      <c r="L66" s="320"/>
      <c r="M66" s="334" t="str">
        <f>IF(D66="〇",IF(COUNTIF(工事経歴書!A:A,入力!C66)&gt;0,"",入力!C66&amp;" の工事経歴を工事経歴書に入力して下さい"),"")</f>
        <v/>
      </c>
      <c r="Q66" s="167" t="str">
        <f>IF(D66="〇","　別紙「掘削機械の所有状況調書」の提出が必要です。","")</f>
        <v/>
      </c>
    </row>
    <row r="67" spans="1:22" ht="15" customHeight="1">
      <c r="B67" s="165">
        <v>57</v>
      </c>
      <c r="C67" s="168" t="s">
        <v>28</v>
      </c>
      <c r="D67" s="425"/>
      <c r="E67" s="425"/>
      <c r="F67" s="425"/>
      <c r="G67" s="425"/>
      <c r="H67" s="426"/>
      <c r="I67" s="426"/>
      <c r="J67" s="319"/>
      <c r="K67" s="319"/>
      <c r="L67" s="320"/>
      <c r="M67" s="334" t="str">
        <f>IF(D67="〇",IF(COUNTIF(工事経歴書!A:A,入力!C67)&gt;0,"",入力!C67&amp;" の工事経歴を工事経歴書に入力して下さい"),"")</f>
        <v/>
      </c>
    </row>
    <row r="68" spans="1:22" ht="15" customHeight="1">
      <c r="B68" s="163">
        <v>58</v>
      </c>
      <c r="C68" s="168" t="s">
        <v>29</v>
      </c>
      <c r="D68" s="425"/>
      <c r="E68" s="425"/>
      <c r="F68" s="425"/>
      <c r="G68" s="425"/>
      <c r="H68" s="426"/>
      <c r="I68" s="426"/>
      <c r="J68" s="319"/>
      <c r="K68" s="319"/>
      <c r="L68" s="320"/>
      <c r="M68" s="334" t="str">
        <f>IF(D68="〇",IF(COUNTIF(工事経歴書!A:A,入力!C68)&gt;0,"",入力!C68&amp;" の工事経歴を工事経歴書に入力して下さい"),"")</f>
        <v/>
      </c>
    </row>
    <row r="69" spans="1:22" ht="15" customHeight="1">
      <c r="B69" s="165">
        <v>59</v>
      </c>
      <c r="C69" s="168" t="s">
        <v>30</v>
      </c>
      <c r="D69" s="425"/>
      <c r="E69" s="425"/>
      <c r="F69" s="425"/>
      <c r="G69" s="425"/>
      <c r="H69" s="426"/>
      <c r="I69" s="426"/>
      <c r="J69" s="319"/>
      <c r="K69" s="319"/>
      <c r="L69" s="320"/>
      <c r="M69" s="334" t="str">
        <f>IF(D69="〇",IF(COUNTIF(工事経歴書!A:A,入力!C69)&gt;0,"",入力!C69&amp;" の工事経歴を工事経歴書に入力して下さい"),"")</f>
        <v/>
      </c>
    </row>
    <row r="70" spans="1:22" ht="15" customHeight="1">
      <c r="B70" s="163">
        <v>60</v>
      </c>
      <c r="C70" s="168" t="s">
        <v>31</v>
      </c>
      <c r="D70" s="425"/>
      <c r="E70" s="425"/>
      <c r="F70" s="425"/>
      <c r="G70" s="425"/>
      <c r="H70" s="426"/>
      <c r="I70" s="426"/>
      <c r="J70" s="319"/>
      <c r="K70" s="319"/>
      <c r="L70" s="320"/>
      <c r="M70" s="334" t="str">
        <f>IF(D70="〇",IF(COUNTIF(工事経歴書!A:A,入力!C70)&gt;0,"",入力!C70&amp;" の工事経歴を工事経歴書に入力して下さい"),"")</f>
        <v/>
      </c>
      <c r="N70" s="169"/>
    </row>
    <row r="71" spans="1:22" ht="15" customHeight="1">
      <c r="B71" s="170">
        <v>61</v>
      </c>
      <c r="C71" s="171" t="s">
        <v>60</v>
      </c>
      <c r="D71" s="436"/>
      <c r="E71" s="437"/>
      <c r="F71" s="436"/>
      <c r="G71" s="437"/>
      <c r="H71" s="453"/>
      <c r="I71" s="453"/>
      <c r="J71" s="321"/>
      <c r="K71" s="321"/>
      <c r="L71" s="322"/>
      <c r="M71" s="334" t="str">
        <f>IF(D71="〇",IF(COUNTIF(工事経歴書!A:A,入力!C71)&gt;0,"",入力!C71&amp;" の工事経歴を工事経歴書に入力して下さい"),"")</f>
        <v/>
      </c>
    </row>
    <row r="72" spans="1:22" ht="16.5" customHeight="1">
      <c r="B72" s="347" t="str">
        <f>IF(COUNTBLANK($M$40:$M$71) = ROWS($M$40:$M$71), "", "エラー：工事経歴が入力されていない工種があります")</f>
        <v/>
      </c>
      <c r="P72" s="138"/>
    </row>
    <row r="73" spans="1:22" ht="16.5" customHeight="1">
      <c r="B73" s="201">
        <v>62</v>
      </c>
      <c r="C73" s="202" t="s">
        <v>207</v>
      </c>
      <c r="D73" s="450"/>
      <c r="E73" s="451"/>
      <c r="F73" s="451"/>
      <c r="G73" s="451"/>
      <c r="H73" s="452"/>
      <c r="I73" s="167" t="s">
        <v>753</v>
      </c>
      <c r="P73" s="138"/>
    </row>
    <row r="74" spans="1:22" ht="16.5" customHeight="1">
      <c r="B74" s="170">
        <v>63</v>
      </c>
      <c r="C74" s="203" t="s">
        <v>239</v>
      </c>
      <c r="D74" s="447"/>
      <c r="E74" s="448"/>
      <c r="F74" s="448"/>
      <c r="G74" s="448"/>
      <c r="H74" s="449"/>
      <c r="I74" s="138" t="s">
        <v>240</v>
      </c>
      <c r="P74" s="138"/>
    </row>
    <row r="75" spans="1:22" ht="16.5" customHeight="1">
      <c r="B75" s="95"/>
      <c r="C75" s="95"/>
      <c r="D75" s="95"/>
      <c r="E75" s="95"/>
      <c r="F75" s="95"/>
      <c r="G75" s="95"/>
      <c r="H75" s="95"/>
      <c r="I75" s="138"/>
      <c r="P75" s="138"/>
    </row>
    <row r="76" spans="1:22" ht="16.5" customHeight="1">
      <c r="A76" s="132" t="s">
        <v>334</v>
      </c>
      <c r="H76" s="457"/>
      <c r="I76" s="457"/>
      <c r="P76" s="138"/>
    </row>
    <row r="77" spans="1:22" ht="16.5" customHeight="1">
      <c r="B77" s="173">
        <v>64</v>
      </c>
      <c r="C77" s="454" t="s">
        <v>195</v>
      </c>
      <c r="D77" s="455"/>
      <c r="E77" s="455"/>
      <c r="F77" s="455"/>
      <c r="G77" s="455"/>
      <c r="H77" s="456"/>
      <c r="I77" s="128"/>
      <c r="J77" s="417" t="s">
        <v>198</v>
      </c>
      <c r="K77" s="417"/>
      <c r="L77" s="417"/>
      <c r="M77" s="417"/>
      <c r="N77" s="417"/>
      <c r="O77" s="417"/>
      <c r="P77" s="417"/>
      <c r="Q77" s="417"/>
      <c r="R77" s="417"/>
      <c r="S77" s="417"/>
      <c r="T77" s="417"/>
      <c r="U77" s="417"/>
      <c r="V77" s="417"/>
    </row>
    <row r="78" spans="1:22" ht="16.5" customHeight="1">
      <c r="B78" s="175">
        <v>65</v>
      </c>
      <c r="C78" s="441" t="s">
        <v>196</v>
      </c>
      <c r="D78" s="441"/>
      <c r="E78" s="441"/>
      <c r="F78" s="441"/>
      <c r="G78" s="441"/>
      <c r="H78" s="441"/>
      <c r="I78" s="418"/>
      <c r="J78" s="419"/>
      <c r="K78" s="419"/>
      <c r="L78" s="420"/>
      <c r="M78" s="174" t="s">
        <v>703</v>
      </c>
      <c r="P78" s="172"/>
      <c r="Q78" s="172"/>
      <c r="R78" s="172"/>
      <c r="S78" s="172"/>
      <c r="T78" s="172"/>
      <c r="U78" s="172"/>
      <c r="V78" s="172"/>
    </row>
    <row r="79" spans="1:22" ht="16.5" customHeight="1">
      <c r="B79" s="175">
        <v>66</v>
      </c>
      <c r="C79" s="441" t="s">
        <v>197</v>
      </c>
      <c r="D79" s="442"/>
      <c r="E79" s="442"/>
      <c r="F79" s="442"/>
      <c r="G79" s="442"/>
      <c r="H79" s="442"/>
      <c r="I79" s="129"/>
      <c r="J79" s="138" t="s">
        <v>199</v>
      </c>
    </row>
    <row r="80" spans="1:22" ht="16.5" customHeight="1">
      <c r="B80" s="175">
        <v>67</v>
      </c>
      <c r="C80" s="443" t="s">
        <v>716</v>
      </c>
      <c r="D80" s="443"/>
      <c r="E80" s="443"/>
      <c r="F80" s="443"/>
      <c r="G80" s="443"/>
      <c r="H80" s="443"/>
      <c r="I80" s="130"/>
      <c r="J80" s="138" t="s">
        <v>717</v>
      </c>
    </row>
    <row r="81" spans="1:22" ht="13.5" customHeight="1">
      <c r="B81" s="176"/>
      <c r="C81" s="467" t="s">
        <v>725</v>
      </c>
      <c r="D81" s="468"/>
      <c r="E81" s="468"/>
      <c r="F81" s="468"/>
      <c r="G81" s="468"/>
      <c r="H81" s="469"/>
      <c r="I81" s="346"/>
      <c r="J81" s="471" t="s">
        <v>718</v>
      </c>
      <c r="K81" s="472"/>
      <c r="L81" s="472"/>
      <c r="M81" s="472"/>
      <c r="N81" s="472"/>
      <c r="O81" s="472"/>
      <c r="P81" s="472"/>
      <c r="Q81" s="472"/>
      <c r="R81" s="472"/>
      <c r="S81" s="472"/>
      <c r="T81" s="472"/>
      <c r="U81" s="472"/>
      <c r="V81" s="472"/>
    </row>
    <row r="82" spans="1:22" ht="13.5" customHeight="1">
      <c r="B82" s="176"/>
      <c r="C82" s="467" t="s">
        <v>726</v>
      </c>
      <c r="D82" s="468"/>
      <c r="E82" s="468"/>
      <c r="F82" s="468"/>
      <c r="G82" s="468"/>
      <c r="H82" s="469"/>
      <c r="I82" s="346"/>
      <c r="J82" s="479" t="s">
        <v>754</v>
      </c>
      <c r="K82" s="480"/>
      <c r="L82" s="480"/>
      <c r="M82" s="480"/>
      <c r="N82" s="480"/>
      <c r="O82" s="480"/>
      <c r="P82" s="480"/>
      <c r="Q82" s="480"/>
      <c r="R82" s="480"/>
      <c r="S82" s="480"/>
      <c r="T82" s="480"/>
      <c r="U82" s="480"/>
      <c r="V82" s="480"/>
    </row>
    <row r="83" spans="1:22" ht="13.5" customHeight="1">
      <c r="B83" s="176"/>
      <c r="C83" s="467" t="s">
        <v>727</v>
      </c>
      <c r="D83" s="468"/>
      <c r="E83" s="468"/>
      <c r="F83" s="468"/>
      <c r="G83" s="468"/>
      <c r="H83" s="469"/>
      <c r="I83" s="346"/>
      <c r="J83" s="471" t="s">
        <v>719</v>
      </c>
      <c r="K83" s="472"/>
      <c r="L83" s="472"/>
      <c r="M83" s="472"/>
      <c r="N83" s="472"/>
      <c r="O83" s="472"/>
      <c r="P83" s="472"/>
      <c r="Q83" s="472"/>
      <c r="R83" s="472"/>
      <c r="S83" s="472"/>
      <c r="T83" s="472"/>
      <c r="U83" s="472"/>
      <c r="V83" s="472"/>
    </row>
    <row r="84" spans="1:22" ht="16.5" customHeight="1">
      <c r="B84" s="175">
        <v>68</v>
      </c>
      <c r="C84" s="486" t="s">
        <v>211</v>
      </c>
      <c r="D84" s="486"/>
      <c r="E84" s="486"/>
      <c r="F84" s="486"/>
      <c r="G84" s="486"/>
      <c r="H84" s="486"/>
      <c r="I84" s="130"/>
      <c r="J84" s="138" t="s">
        <v>200</v>
      </c>
    </row>
    <row r="85" spans="1:22" ht="16.5" customHeight="1">
      <c r="B85" s="176"/>
      <c r="C85" s="444" t="s">
        <v>728</v>
      </c>
      <c r="D85" s="445"/>
      <c r="E85" s="445"/>
      <c r="F85" s="445"/>
      <c r="G85" s="445"/>
      <c r="H85" s="446"/>
      <c r="I85" s="130"/>
      <c r="J85" s="138" t="s">
        <v>213</v>
      </c>
    </row>
    <row r="86" spans="1:22" ht="16.5" customHeight="1">
      <c r="B86" s="176"/>
      <c r="C86" s="444" t="s">
        <v>729</v>
      </c>
      <c r="D86" s="445"/>
      <c r="E86" s="445"/>
      <c r="F86" s="445"/>
      <c r="G86" s="445"/>
      <c r="H86" s="446"/>
      <c r="I86" s="130"/>
      <c r="J86" s="138" t="s">
        <v>212</v>
      </c>
    </row>
    <row r="87" spans="1:22" ht="16.5" customHeight="1">
      <c r="B87" s="340"/>
      <c r="C87" s="444" t="s">
        <v>731</v>
      </c>
      <c r="D87" s="445"/>
      <c r="E87" s="445"/>
      <c r="F87" s="445"/>
      <c r="G87" s="445"/>
      <c r="H87" s="446"/>
      <c r="I87" s="130"/>
      <c r="J87" s="138" t="s">
        <v>467</v>
      </c>
    </row>
    <row r="88" spans="1:22" ht="16.5" customHeight="1">
      <c r="B88" s="175">
        <v>69</v>
      </c>
      <c r="C88" s="421" t="s">
        <v>208</v>
      </c>
      <c r="D88" s="421"/>
      <c r="E88" s="421"/>
      <c r="F88" s="421"/>
      <c r="G88" s="421"/>
      <c r="H88" s="421"/>
      <c r="I88" s="130"/>
      <c r="J88" s="138" t="s">
        <v>201</v>
      </c>
    </row>
    <row r="89" spans="1:22" ht="16.5" customHeight="1">
      <c r="B89" s="176"/>
      <c r="C89" s="444" t="s">
        <v>732</v>
      </c>
      <c r="D89" s="445"/>
      <c r="E89" s="445"/>
      <c r="F89" s="445"/>
      <c r="G89" s="445"/>
      <c r="H89" s="446"/>
      <c r="I89" s="130"/>
      <c r="J89" s="138" t="s">
        <v>209</v>
      </c>
    </row>
    <row r="90" spans="1:22" ht="16.5" customHeight="1">
      <c r="B90" s="163"/>
      <c r="C90" s="444" t="s">
        <v>733</v>
      </c>
      <c r="D90" s="445"/>
      <c r="E90" s="445"/>
      <c r="F90" s="445"/>
      <c r="G90" s="445"/>
      <c r="H90" s="446"/>
      <c r="I90" s="130"/>
      <c r="J90" s="138" t="s">
        <v>210</v>
      </c>
    </row>
    <row r="91" spans="1:22" ht="16.5" customHeight="1">
      <c r="B91" s="175">
        <v>70</v>
      </c>
      <c r="C91" s="470" t="s">
        <v>107</v>
      </c>
      <c r="D91" s="470"/>
      <c r="E91" s="470"/>
      <c r="F91" s="470"/>
      <c r="G91" s="470"/>
      <c r="H91" s="470"/>
      <c r="I91" s="130"/>
      <c r="J91" s="138" t="s">
        <v>215</v>
      </c>
    </row>
    <row r="92" spans="1:22" ht="16.5" customHeight="1">
      <c r="B92" s="176"/>
      <c r="C92" s="481" t="s">
        <v>214</v>
      </c>
      <c r="D92" s="482"/>
      <c r="E92" s="482"/>
      <c r="F92" s="482"/>
      <c r="G92" s="482"/>
      <c r="H92" s="483"/>
      <c r="I92" s="346"/>
      <c r="J92" s="138" t="s">
        <v>701</v>
      </c>
    </row>
    <row r="93" spans="1:22" ht="16.5" customHeight="1">
      <c r="B93" s="170">
        <v>71</v>
      </c>
      <c r="C93" s="487" t="s">
        <v>714</v>
      </c>
      <c r="D93" s="487"/>
      <c r="E93" s="487"/>
      <c r="F93" s="487"/>
      <c r="G93" s="487"/>
      <c r="H93" s="487"/>
      <c r="I93" s="131"/>
      <c r="J93" s="417" t="s">
        <v>715</v>
      </c>
      <c r="K93" s="417"/>
      <c r="L93" s="417"/>
      <c r="M93" s="417"/>
      <c r="N93" s="417"/>
      <c r="O93" s="417"/>
      <c r="P93" s="417"/>
      <c r="Q93" s="417"/>
      <c r="R93" s="417"/>
      <c r="S93" s="417"/>
      <c r="T93" s="417"/>
      <c r="U93" s="417"/>
      <c r="V93" s="417"/>
    </row>
    <row r="94" spans="1:22" ht="16.5" customHeight="1">
      <c r="C94" s="484"/>
      <c r="D94" s="485"/>
      <c r="E94" s="485"/>
      <c r="F94" s="485"/>
      <c r="G94" s="485"/>
      <c r="H94" s="485"/>
      <c r="J94" s="138"/>
    </row>
    <row r="95" spans="1:22" ht="16.5" customHeight="1"/>
    <row r="96" spans="1:22" ht="16.5" customHeight="1">
      <c r="A96" s="132" t="s">
        <v>335</v>
      </c>
    </row>
    <row r="97" spans="1:14" ht="16.5" customHeight="1">
      <c r="A97" s="132"/>
      <c r="B97" s="281">
        <v>72</v>
      </c>
      <c r="C97" s="207" t="s">
        <v>323</v>
      </c>
      <c r="D97" s="422"/>
      <c r="E97" s="423"/>
      <c r="F97" s="423"/>
      <c r="G97" s="423"/>
      <c r="H97" s="424"/>
      <c r="I97" s="138"/>
    </row>
    <row r="98" spans="1:14" ht="16.5" customHeight="1">
      <c r="A98" s="132"/>
      <c r="B98" s="329">
        <v>73</v>
      </c>
      <c r="C98" s="280" t="s">
        <v>241</v>
      </c>
      <c r="D98" s="473"/>
      <c r="E98" s="429"/>
      <c r="F98" s="429"/>
      <c r="G98" s="429"/>
      <c r="H98" s="429"/>
      <c r="I98" s="474"/>
      <c r="J98" s="474"/>
      <c r="K98" s="474"/>
      <c r="L98" s="474"/>
      <c r="M98" s="475"/>
      <c r="N98" s="138" t="s">
        <v>242</v>
      </c>
    </row>
    <row r="99" spans="1:14" ht="16.5" customHeight="1">
      <c r="A99" s="132"/>
      <c r="B99" s="282">
        <v>74</v>
      </c>
      <c r="C99" s="208" t="s">
        <v>243</v>
      </c>
      <c r="D99" s="476"/>
      <c r="E99" s="477"/>
      <c r="F99" s="477"/>
      <c r="G99" s="477"/>
      <c r="H99" s="477"/>
      <c r="I99" s="477"/>
      <c r="J99" s="477"/>
      <c r="K99" s="477"/>
      <c r="L99" s="477"/>
      <c r="M99" s="478"/>
      <c r="N99" s="138" t="s">
        <v>468</v>
      </c>
    </row>
    <row r="100" spans="1:14" ht="16.5" customHeight="1">
      <c r="A100" s="132"/>
      <c r="B100" s="282">
        <v>75</v>
      </c>
      <c r="C100" s="252" t="s">
        <v>275</v>
      </c>
      <c r="D100" s="279"/>
      <c r="E100" s="243" t="s">
        <v>276</v>
      </c>
      <c r="F100" s="159"/>
      <c r="G100" s="159"/>
      <c r="H100" s="159"/>
      <c r="I100" s="159"/>
      <c r="J100" s="159"/>
      <c r="K100" s="159"/>
      <c r="L100" s="159"/>
      <c r="M100" s="138"/>
    </row>
    <row r="101" spans="1:14" ht="16.5" customHeight="1">
      <c r="B101" s="209"/>
      <c r="C101" s="214" t="s">
        <v>269</v>
      </c>
      <c r="D101" s="213"/>
      <c r="E101" s="138"/>
    </row>
    <row r="102" spans="1:14" ht="16.5" customHeight="1">
      <c r="B102" s="209"/>
      <c r="C102" s="211" t="s">
        <v>270</v>
      </c>
      <c r="D102" s="130"/>
      <c r="E102" s="138"/>
    </row>
    <row r="103" spans="1:14" ht="16.5" customHeight="1">
      <c r="B103" s="209"/>
      <c r="C103" s="211" t="s">
        <v>271</v>
      </c>
      <c r="D103" s="130"/>
      <c r="E103" s="138"/>
    </row>
    <row r="104" spans="1:14" ht="16.5" customHeight="1">
      <c r="B104" s="210"/>
      <c r="C104" s="212" t="s">
        <v>272</v>
      </c>
      <c r="D104" s="131"/>
      <c r="E104" s="138"/>
    </row>
    <row r="105" spans="1:14" ht="16.5" customHeight="1"/>
    <row r="106" spans="1:14" ht="16.5" hidden="1" customHeight="1">
      <c r="B106" s="95">
        <v>1</v>
      </c>
      <c r="C106" s="159" t="s">
        <v>238</v>
      </c>
    </row>
    <row r="107" spans="1:14" ht="16.5" hidden="1" customHeight="1">
      <c r="B107" s="95">
        <v>2</v>
      </c>
      <c r="C107" s="159" t="s">
        <v>244</v>
      </c>
    </row>
    <row r="108" spans="1:14" ht="16.5" hidden="1" customHeight="1">
      <c r="B108" s="95">
        <v>3</v>
      </c>
      <c r="C108" s="159" t="s">
        <v>245</v>
      </c>
    </row>
    <row r="109" spans="1:14" ht="16.5" hidden="1" customHeight="1">
      <c r="B109" s="95">
        <v>4</v>
      </c>
      <c r="C109" s="159" t="s">
        <v>246</v>
      </c>
    </row>
    <row r="110" spans="1:14" ht="16.5" hidden="1" customHeight="1">
      <c r="B110" s="95">
        <v>5</v>
      </c>
      <c r="C110" s="159" t="s">
        <v>247</v>
      </c>
    </row>
    <row r="111" spans="1:14" ht="16.5" hidden="1" customHeight="1">
      <c r="B111" s="95">
        <v>6</v>
      </c>
      <c r="C111" s="159" t="s">
        <v>248</v>
      </c>
    </row>
    <row r="112" spans="1:14" ht="16.5" hidden="1" customHeight="1">
      <c r="B112" s="95">
        <v>7</v>
      </c>
      <c r="C112" s="159" t="s">
        <v>249</v>
      </c>
    </row>
    <row r="113" spans="2:3" ht="16.5" hidden="1" customHeight="1">
      <c r="B113" s="95">
        <v>8</v>
      </c>
      <c r="C113" s="159" t="s">
        <v>250</v>
      </c>
    </row>
    <row r="114" spans="2:3" ht="16.5" hidden="1" customHeight="1">
      <c r="B114" s="95">
        <v>9</v>
      </c>
      <c r="C114" s="159" t="s">
        <v>251</v>
      </c>
    </row>
    <row r="115" spans="2:3" ht="16.5" hidden="1" customHeight="1">
      <c r="B115" s="95">
        <v>10</v>
      </c>
      <c r="C115" s="159" t="s">
        <v>252</v>
      </c>
    </row>
    <row r="116" spans="2:3" ht="16.5" hidden="1" customHeight="1">
      <c r="B116" s="95">
        <v>11</v>
      </c>
      <c r="C116" s="159" t="s">
        <v>253</v>
      </c>
    </row>
    <row r="117" spans="2:3" ht="16.5" hidden="1" customHeight="1">
      <c r="B117" s="95">
        <v>12</v>
      </c>
      <c r="C117" s="159" t="s">
        <v>254</v>
      </c>
    </row>
    <row r="118" spans="2:3" ht="16.5" hidden="1" customHeight="1">
      <c r="B118" s="95">
        <v>13</v>
      </c>
      <c r="C118" s="159" t="s">
        <v>255</v>
      </c>
    </row>
    <row r="119" spans="2:3" ht="16.5" hidden="1" customHeight="1">
      <c r="B119" s="95">
        <v>14</v>
      </c>
      <c r="C119" s="159" t="s">
        <v>256</v>
      </c>
    </row>
    <row r="120" spans="2:3" ht="16.5" hidden="1" customHeight="1">
      <c r="B120" s="95">
        <v>15</v>
      </c>
      <c r="C120" s="159" t="s">
        <v>257</v>
      </c>
    </row>
    <row r="121" spans="2:3" ht="16.5" hidden="1" customHeight="1">
      <c r="B121" s="95">
        <v>16</v>
      </c>
      <c r="C121" s="159" t="s">
        <v>258</v>
      </c>
    </row>
    <row r="122" spans="2:3" ht="16.5" hidden="1" customHeight="1">
      <c r="B122" s="95">
        <v>17</v>
      </c>
      <c r="C122" s="159" t="s">
        <v>259</v>
      </c>
    </row>
    <row r="123" spans="2:3" ht="16.5" hidden="1" customHeight="1">
      <c r="B123" s="95">
        <v>18</v>
      </c>
      <c r="C123" s="159" t="s">
        <v>260</v>
      </c>
    </row>
    <row r="124" spans="2:3" ht="16.5" hidden="1" customHeight="1">
      <c r="B124" s="95">
        <v>19</v>
      </c>
      <c r="C124" s="159" t="s">
        <v>261</v>
      </c>
    </row>
    <row r="125" spans="2:3" ht="16.5" hidden="1" customHeight="1">
      <c r="B125" s="95">
        <v>20</v>
      </c>
      <c r="C125" s="159" t="s">
        <v>262</v>
      </c>
    </row>
    <row r="126" spans="2:3" ht="16.5" hidden="1" customHeight="1">
      <c r="B126" s="95">
        <v>21</v>
      </c>
      <c r="C126" s="159" t="s">
        <v>263</v>
      </c>
    </row>
    <row r="127" spans="2:3" ht="16.5" hidden="1" customHeight="1">
      <c r="B127" s="95">
        <v>22</v>
      </c>
      <c r="C127" s="159" t="s">
        <v>264</v>
      </c>
    </row>
    <row r="128" spans="2:3" ht="16.5" hidden="1" customHeight="1">
      <c r="B128" s="95">
        <v>23</v>
      </c>
      <c r="C128" s="159" t="s">
        <v>265</v>
      </c>
    </row>
    <row r="129" spans="1:22" ht="16.5" hidden="1" customHeight="1">
      <c r="B129" s="95">
        <v>24</v>
      </c>
      <c r="C129" s="159" t="s">
        <v>266</v>
      </c>
    </row>
    <row r="130" spans="1:22" ht="16.5" hidden="1" customHeight="1">
      <c r="B130" s="95">
        <v>25</v>
      </c>
      <c r="C130" s="159" t="s">
        <v>267</v>
      </c>
    </row>
    <row r="131" spans="1:22" ht="16.5" hidden="1" customHeight="1">
      <c r="B131" s="95">
        <v>26</v>
      </c>
      <c r="C131" s="159" t="s">
        <v>268</v>
      </c>
    </row>
    <row r="132" spans="1:22" ht="16.5" customHeight="1">
      <c r="A132" s="132" t="s">
        <v>274</v>
      </c>
    </row>
    <row r="133" spans="1:22" ht="16.5" customHeight="1">
      <c r="B133" s="458"/>
      <c r="C133" s="459"/>
      <c r="D133" s="459"/>
      <c r="E133" s="459"/>
      <c r="F133" s="459"/>
      <c r="G133" s="459"/>
      <c r="H133" s="459"/>
      <c r="I133" s="459"/>
      <c r="J133" s="459"/>
      <c r="K133" s="459"/>
      <c r="L133" s="459"/>
      <c r="M133" s="459"/>
      <c r="N133" s="459"/>
      <c r="O133" s="459"/>
      <c r="P133" s="459"/>
      <c r="Q133" s="459"/>
      <c r="R133" s="459"/>
      <c r="S133" s="459"/>
      <c r="T133" s="459"/>
      <c r="U133" s="459"/>
      <c r="V133" s="460"/>
    </row>
    <row r="134" spans="1:22" ht="16.5" customHeight="1">
      <c r="B134" s="461"/>
      <c r="C134" s="462"/>
      <c r="D134" s="462"/>
      <c r="E134" s="462"/>
      <c r="F134" s="462"/>
      <c r="G134" s="462"/>
      <c r="H134" s="462"/>
      <c r="I134" s="462"/>
      <c r="J134" s="462"/>
      <c r="K134" s="462"/>
      <c r="L134" s="462"/>
      <c r="M134" s="462"/>
      <c r="N134" s="462"/>
      <c r="O134" s="462"/>
      <c r="P134" s="462"/>
      <c r="Q134" s="462"/>
      <c r="R134" s="462"/>
      <c r="S134" s="462"/>
      <c r="T134" s="462"/>
      <c r="U134" s="462"/>
      <c r="V134" s="463"/>
    </row>
    <row r="135" spans="1:22" ht="16.5" customHeight="1">
      <c r="B135" s="461"/>
      <c r="C135" s="462"/>
      <c r="D135" s="462"/>
      <c r="E135" s="462"/>
      <c r="F135" s="462"/>
      <c r="G135" s="462"/>
      <c r="H135" s="462"/>
      <c r="I135" s="462"/>
      <c r="J135" s="462"/>
      <c r="K135" s="462"/>
      <c r="L135" s="462"/>
      <c r="M135" s="462"/>
      <c r="N135" s="462"/>
      <c r="O135" s="462"/>
      <c r="P135" s="462"/>
      <c r="Q135" s="462"/>
      <c r="R135" s="462"/>
      <c r="S135" s="462"/>
      <c r="T135" s="462"/>
      <c r="U135" s="462"/>
      <c r="V135" s="463"/>
    </row>
    <row r="136" spans="1:22" ht="16.5" customHeight="1">
      <c r="B136" s="464"/>
      <c r="C136" s="465"/>
      <c r="D136" s="465"/>
      <c r="E136" s="465"/>
      <c r="F136" s="465"/>
      <c r="G136" s="465"/>
      <c r="H136" s="465"/>
      <c r="I136" s="465"/>
      <c r="J136" s="465"/>
      <c r="K136" s="465"/>
      <c r="L136" s="465"/>
      <c r="M136" s="465"/>
      <c r="N136" s="465"/>
      <c r="O136" s="465"/>
      <c r="P136" s="465"/>
      <c r="Q136" s="465"/>
      <c r="R136" s="465"/>
      <c r="S136" s="465"/>
      <c r="T136" s="465"/>
      <c r="U136" s="465"/>
      <c r="V136" s="466"/>
    </row>
    <row r="137" spans="1:22" ht="16.5" customHeight="1"/>
    <row r="138" spans="1:22" ht="16.5" customHeight="1"/>
    <row r="139" spans="1:22" ht="16.5" customHeight="1"/>
    <row r="140" spans="1:22" ht="16.5" customHeight="1"/>
    <row r="141" spans="1:22" ht="16.5" customHeight="1"/>
    <row r="142" spans="1:22" ht="16.5" customHeight="1"/>
    <row r="143" spans="1:22" ht="16.5" customHeight="1"/>
    <row r="144" spans="1:22"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sheetData>
  <sheetProtection sheet="1" selectLockedCells="1"/>
  <mergeCells count="158">
    <mergeCell ref="J38:L38"/>
    <mergeCell ref="O35:V35"/>
    <mergeCell ref="D4:H4"/>
    <mergeCell ref="D27:N27"/>
    <mergeCell ref="D28:N28"/>
    <mergeCell ref="D29:N29"/>
    <mergeCell ref="D30:N30"/>
    <mergeCell ref="D31:N31"/>
    <mergeCell ref="D32:N32"/>
    <mergeCell ref="O23:V23"/>
    <mergeCell ref="D20:N20"/>
    <mergeCell ref="D23:N23"/>
    <mergeCell ref="D10:H10"/>
    <mergeCell ref="D5:H5"/>
    <mergeCell ref="D8:H8"/>
    <mergeCell ref="D9:H9"/>
    <mergeCell ref="F7:H7"/>
    <mergeCell ref="D6:H6"/>
    <mergeCell ref="F38:G39"/>
    <mergeCell ref="D38:E39"/>
    <mergeCell ref="H38:I39"/>
    <mergeCell ref="D19:N19"/>
    <mergeCell ref="D35:N35"/>
    <mergeCell ref="B133:V136"/>
    <mergeCell ref="C83:H83"/>
    <mergeCell ref="C82:H82"/>
    <mergeCell ref="C91:H91"/>
    <mergeCell ref="J81:V81"/>
    <mergeCell ref="D98:M98"/>
    <mergeCell ref="D99:M99"/>
    <mergeCell ref="D97:H97"/>
    <mergeCell ref="J83:V83"/>
    <mergeCell ref="J82:V82"/>
    <mergeCell ref="C85:H85"/>
    <mergeCell ref="C92:H92"/>
    <mergeCell ref="C94:H94"/>
    <mergeCell ref="C89:H89"/>
    <mergeCell ref="C81:H81"/>
    <mergeCell ref="C84:H84"/>
    <mergeCell ref="C86:H86"/>
    <mergeCell ref="C90:H90"/>
    <mergeCell ref="C93:H93"/>
    <mergeCell ref="J93:V93"/>
    <mergeCell ref="C78:H78"/>
    <mergeCell ref="C79:H79"/>
    <mergeCell ref="C80:H80"/>
    <mergeCell ref="C87:H87"/>
    <mergeCell ref="D69:E69"/>
    <mergeCell ref="D70:E70"/>
    <mergeCell ref="D71:E71"/>
    <mergeCell ref="H67:I67"/>
    <mergeCell ref="H69:I69"/>
    <mergeCell ref="F70:G70"/>
    <mergeCell ref="D74:H74"/>
    <mergeCell ref="D73:H73"/>
    <mergeCell ref="H70:I70"/>
    <mergeCell ref="H71:I71"/>
    <mergeCell ref="C77:H77"/>
    <mergeCell ref="H76:I76"/>
    <mergeCell ref="D62:E62"/>
    <mergeCell ref="H64:I64"/>
    <mergeCell ref="H65:I65"/>
    <mergeCell ref="F66:G66"/>
    <mergeCell ref="F67:G67"/>
    <mergeCell ref="F68:G68"/>
    <mergeCell ref="D64:E64"/>
    <mergeCell ref="D67:E67"/>
    <mergeCell ref="D65:E65"/>
    <mergeCell ref="D66:E66"/>
    <mergeCell ref="H63:I63"/>
    <mergeCell ref="H68:I68"/>
    <mergeCell ref="H62:I62"/>
    <mergeCell ref="F65:G65"/>
    <mergeCell ref="H66:I66"/>
    <mergeCell ref="D63:E63"/>
    <mergeCell ref="H40:I40"/>
    <mergeCell ref="H41:I41"/>
    <mergeCell ref="H42:I42"/>
    <mergeCell ref="H43:I43"/>
    <mergeCell ref="H44:I44"/>
    <mergeCell ref="F56:G56"/>
    <mergeCell ref="H50:I50"/>
    <mergeCell ref="H51:I51"/>
    <mergeCell ref="H53:I53"/>
    <mergeCell ref="H54:I54"/>
    <mergeCell ref="H55:I55"/>
    <mergeCell ref="H48:I48"/>
    <mergeCell ref="F44:G44"/>
    <mergeCell ref="F41:G41"/>
    <mergeCell ref="F42:G42"/>
    <mergeCell ref="H52:I52"/>
    <mergeCell ref="H56:I56"/>
    <mergeCell ref="H45:I45"/>
    <mergeCell ref="F45:G45"/>
    <mergeCell ref="B38:B39"/>
    <mergeCell ref="F71:G71"/>
    <mergeCell ref="D40:E40"/>
    <mergeCell ref="D41:E41"/>
    <mergeCell ref="D42:E42"/>
    <mergeCell ref="D43:E43"/>
    <mergeCell ref="D44:E44"/>
    <mergeCell ref="D45:E45"/>
    <mergeCell ref="D46:E46"/>
    <mergeCell ref="D47:E47"/>
    <mergeCell ref="F64:G64"/>
    <mergeCell ref="F69:G69"/>
    <mergeCell ref="F58:G58"/>
    <mergeCell ref="F59:G59"/>
    <mergeCell ref="F60:G60"/>
    <mergeCell ref="F61:G61"/>
    <mergeCell ref="F62:G62"/>
    <mergeCell ref="F63:G63"/>
    <mergeCell ref="D56:E56"/>
    <mergeCell ref="D68:E68"/>
    <mergeCell ref="D57:E57"/>
    <mergeCell ref="D58:E58"/>
    <mergeCell ref="C38:C39"/>
    <mergeCell ref="F43:G43"/>
    <mergeCell ref="D54:E54"/>
    <mergeCell ref="D55:E55"/>
    <mergeCell ref="F53:G53"/>
    <mergeCell ref="F54:G54"/>
    <mergeCell ref="F55:G55"/>
    <mergeCell ref="H47:I47"/>
    <mergeCell ref="H60:I60"/>
    <mergeCell ref="D61:E61"/>
    <mergeCell ref="F57:G57"/>
    <mergeCell ref="D51:E51"/>
    <mergeCell ref="H61:I61"/>
    <mergeCell ref="H57:I57"/>
    <mergeCell ref="H58:I58"/>
    <mergeCell ref="D59:E59"/>
    <mergeCell ref="D60:E60"/>
    <mergeCell ref="H59:I59"/>
    <mergeCell ref="U1:V1"/>
    <mergeCell ref="J77:V77"/>
    <mergeCell ref="I78:L78"/>
    <mergeCell ref="C88:H88"/>
    <mergeCell ref="D3:H3"/>
    <mergeCell ref="F48:G48"/>
    <mergeCell ref="F49:G49"/>
    <mergeCell ref="F46:G46"/>
    <mergeCell ref="H49:I49"/>
    <mergeCell ref="F50:G50"/>
    <mergeCell ref="F52:G52"/>
    <mergeCell ref="D52:E52"/>
    <mergeCell ref="F47:G47"/>
    <mergeCell ref="D15:N15"/>
    <mergeCell ref="D18:N18"/>
    <mergeCell ref="D16:N16"/>
    <mergeCell ref="D17:N17"/>
    <mergeCell ref="F51:G51"/>
    <mergeCell ref="D48:E48"/>
    <mergeCell ref="D49:E49"/>
    <mergeCell ref="D50:E50"/>
    <mergeCell ref="H46:I46"/>
    <mergeCell ref="F40:G40"/>
    <mergeCell ref="D53:E53"/>
  </mergeCells>
  <phoneticPr fontId="3"/>
  <conditionalFormatting sqref="D3:H6 D7 F7:H7 D8:H10">
    <cfRule type="containsBlanks" dxfId="36" priority="76" stopIfTrue="1">
      <formula>LEN(TRIM(D3))=0</formula>
    </cfRule>
  </conditionalFormatting>
  <conditionalFormatting sqref="D15">
    <cfRule type="containsBlanks" dxfId="35" priority="74" stopIfTrue="1">
      <formula>LEN(TRIM(D15))=0</formula>
    </cfRule>
  </conditionalFormatting>
  <conditionalFormatting sqref="I78:L78">
    <cfRule type="expression" dxfId="34" priority="70" stopIfTrue="1">
      <formula>AND(I77="〇",I78="")</formula>
    </cfRule>
  </conditionalFormatting>
  <conditionalFormatting sqref="D16">
    <cfRule type="containsBlanks" dxfId="33" priority="69" stopIfTrue="1">
      <formula>LEN(TRIM(D16))=0</formula>
    </cfRule>
  </conditionalFormatting>
  <conditionalFormatting sqref="D17:D18 D20">
    <cfRule type="containsBlanks" dxfId="32" priority="68" stopIfTrue="1">
      <formula>LEN(TRIM(D17))=0</formula>
    </cfRule>
  </conditionalFormatting>
  <conditionalFormatting sqref="D19">
    <cfRule type="containsBlanks" dxfId="31" priority="54" stopIfTrue="1">
      <formula>LEN(TRIM(D19))=0</formula>
    </cfRule>
  </conditionalFormatting>
  <conditionalFormatting sqref="D23">
    <cfRule type="containsBlanks" dxfId="30" priority="49" stopIfTrue="1">
      <formula>LEN(TRIM(D23))=0</formula>
    </cfRule>
  </conditionalFormatting>
  <conditionalFormatting sqref="D14">
    <cfRule type="containsBlanks" dxfId="29" priority="46" stopIfTrue="1">
      <formula>LEN(TRIM(D14))=0</formula>
    </cfRule>
  </conditionalFormatting>
  <conditionalFormatting sqref="F14">
    <cfRule type="containsBlanks" dxfId="28" priority="45" stopIfTrue="1">
      <formula>LEN(TRIM(F14))=0</formula>
    </cfRule>
  </conditionalFormatting>
  <conditionalFormatting sqref="D21">
    <cfRule type="containsBlanks" dxfId="27" priority="31" stopIfTrue="1">
      <formula>LEN(TRIM(D21))=0</formula>
    </cfRule>
  </conditionalFormatting>
  <conditionalFormatting sqref="F21 H21">
    <cfRule type="containsBlanks" dxfId="26" priority="30" stopIfTrue="1">
      <formula>LEN(TRIM(F21))=0</formula>
    </cfRule>
  </conditionalFormatting>
  <conditionalFormatting sqref="D22">
    <cfRule type="containsBlanks" dxfId="25" priority="29" stopIfTrue="1">
      <formula>LEN(TRIM(D22))=0</formula>
    </cfRule>
  </conditionalFormatting>
  <conditionalFormatting sqref="F22 H22">
    <cfRule type="containsBlanks" dxfId="24" priority="28" stopIfTrue="1">
      <formula>LEN(TRIM(F22))=0</formula>
    </cfRule>
  </conditionalFormatting>
  <conditionalFormatting sqref="D27">
    <cfRule type="containsBlanks" dxfId="23" priority="20" stopIfTrue="1">
      <formula>LEN(TRIM(D27))=0</formula>
    </cfRule>
  </conditionalFormatting>
  <conditionalFormatting sqref="D28">
    <cfRule type="containsBlanks" dxfId="22" priority="19" stopIfTrue="1">
      <formula>LEN(TRIM(D28))=0</formula>
    </cfRule>
  </conditionalFormatting>
  <conditionalFormatting sqref="D29:D30 D32">
    <cfRule type="containsBlanks" dxfId="21" priority="18" stopIfTrue="1">
      <formula>LEN(TRIM(D29))=0</formula>
    </cfRule>
  </conditionalFormatting>
  <conditionalFormatting sqref="D31">
    <cfRule type="containsBlanks" dxfId="20" priority="17" stopIfTrue="1">
      <formula>LEN(TRIM(D31))=0</formula>
    </cfRule>
  </conditionalFormatting>
  <conditionalFormatting sqref="D35">
    <cfRule type="containsBlanks" dxfId="19" priority="16" stopIfTrue="1">
      <formula>LEN(TRIM(D35))=0</formula>
    </cfRule>
  </conditionalFormatting>
  <conditionalFormatting sqref="D26">
    <cfRule type="containsBlanks" dxfId="18" priority="15" stopIfTrue="1">
      <formula>LEN(TRIM(D26))=0</formula>
    </cfRule>
  </conditionalFormatting>
  <conditionalFormatting sqref="F26">
    <cfRule type="containsBlanks" dxfId="17" priority="14" stopIfTrue="1">
      <formula>LEN(TRIM(F26))=0</formula>
    </cfRule>
  </conditionalFormatting>
  <conditionalFormatting sqref="D33">
    <cfRule type="containsBlanks" dxfId="16" priority="13" stopIfTrue="1">
      <formula>LEN(TRIM(D33))=0</formula>
    </cfRule>
  </conditionalFormatting>
  <conditionalFormatting sqref="F33 H33">
    <cfRule type="containsBlanks" dxfId="15" priority="12" stopIfTrue="1">
      <formula>LEN(TRIM(F33))=0</formula>
    </cfRule>
  </conditionalFormatting>
  <conditionalFormatting sqref="D34">
    <cfRule type="containsBlanks" dxfId="14" priority="11" stopIfTrue="1">
      <formula>LEN(TRIM(D34))=0</formula>
    </cfRule>
  </conditionalFormatting>
  <conditionalFormatting sqref="F34 H34">
    <cfRule type="containsBlanks" dxfId="13" priority="10" stopIfTrue="1">
      <formula>LEN(TRIM(F34))=0</formula>
    </cfRule>
  </conditionalFormatting>
  <conditionalFormatting sqref="B26:N35">
    <cfRule type="expression" dxfId="12" priority="9" stopIfTrue="1">
      <formula>$D$4="市内本社"</formula>
    </cfRule>
  </conditionalFormatting>
  <conditionalFormatting sqref="D6">
    <cfRule type="containsBlanks" dxfId="11" priority="7" stopIfTrue="1">
      <formula>LEN(TRIM(D6))=0</formula>
    </cfRule>
  </conditionalFormatting>
  <conditionalFormatting sqref="D8">
    <cfRule type="containsBlanks" dxfId="10" priority="6" stopIfTrue="1">
      <formula>LEN(TRIM(D8))=0</formula>
    </cfRule>
  </conditionalFormatting>
  <conditionalFormatting sqref="F7">
    <cfRule type="containsBlanks" dxfId="9" priority="5" stopIfTrue="1">
      <formula>LEN(TRIM(F7))=0</formula>
    </cfRule>
  </conditionalFormatting>
  <conditionalFormatting sqref="D99:M99">
    <cfRule type="expression" dxfId="8" priority="4">
      <formula>OR($D$98="②指示書により市有施設等の緊急的な修繕又は維持管理業務の実績がある。",$D$98="③災害に起因する市有施設等の応急工事の実績がある。")</formula>
    </cfRule>
  </conditionalFormatting>
  <conditionalFormatting sqref="D5:H5">
    <cfRule type="expression" dxfId="7" priority="3">
      <formula>$D$3="新規"</formula>
    </cfRule>
  </conditionalFormatting>
  <conditionalFormatting sqref="D11">
    <cfRule type="containsBlanks" dxfId="6" priority="2" stopIfTrue="1">
      <formula>LEN(TRIM(D11))=0</formula>
    </cfRule>
  </conditionalFormatting>
  <conditionalFormatting sqref="F11 H11">
    <cfRule type="containsBlanks" dxfId="5" priority="1" stopIfTrue="1">
      <formula>LEN(TRIM(F11))=0</formula>
    </cfRule>
  </conditionalFormatting>
  <dataValidations count="27">
    <dataValidation type="list" allowBlank="1" showInputMessage="1" showErrorMessage="1" errorTitle="申請区分" error="「新規」または「継続」のいずれかを選択してください。" sqref="D97:H97 D3:H3" xr:uid="{00000000-0002-0000-0000-000000000000}">
      <formula1>"新規"</formula1>
    </dataValidation>
    <dataValidation type="whole" imeMode="halfAlpha" allowBlank="1" showInputMessage="1" showErrorMessage="1" errorTitle="登録番号" error="６桁の数字を入力してください。" sqref="D5:H5 F7" xr:uid="{00000000-0002-0000-0000-000001000000}">
      <formula1>0</formula1>
      <formula2>999999</formula2>
    </dataValidation>
    <dataValidation type="custom" imeMode="fullKatakana" allowBlank="1" showInputMessage="1" showErrorMessage="1" errorTitle="申請担当者氏名フリガナ" error="全角カタカナで入力してください。" sqref="D9:H9" xr:uid="{00000000-0002-0000-0000-000002000000}">
      <formula1>D9=PHONETIC(D9)</formula1>
    </dataValidation>
    <dataValidation type="list" allowBlank="1" showInputMessage="1" showErrorMessage="1" sqref="I77 D101:D104 D40:E71 I79:I93" xr:uid="{00000000-0002-0000-0000-000003000000}">
      <formula1>"〇,　　"</formula1>
    </dataValidation>
    <dataValidation type="list" allowBlank="1" showInputMessage="1" showErrorMessage="1" sqref="F40:G71" xr:uid="{00000000-0002-0000-0000-000004000000}">
      <formula1>"一般,特定,　　"</formula1>
    </dataValidation>
    <dataValidation imeMode="halfAlpha" allowBlank="1" showInputMessage="1" showErrorMessage="1" sqref="I14:N14 I26:N26" xr:uid="{00000000-0002-0000-0000-000005000000}"/>
    <dataValidation type="custom" imeMode="fullKatakana" allowBlank="1" showInputMessage="1" showErrorMessage="1" errorTitle="商号又は名称フリガナ" error="全角カタカナで入力してください。" sqref="D16:N16 D19:N19 D28:N28 D31:N31" xr:uid="{00000000-0002-0000-0000-000006000000}">
      <formula1>D16=PHONETIC(D16)</formula1>
    </dataValidation>
    <dataValidation type="textLength" imeMode="disabled" allowBlank="1" showInputMessage="1" showErrorMessage="1" sqref="F14 F26" xr:uid="{00000000-0002-0000-0000-000007000000}">
      <formula1>1</formula1>
      <formula2>4</formula2>
    </dataValidation>
    <dataValidation imeMode="disabled" allowBlank="1" showInputMessage="1" showErrorMessage="1" sqref="D14 D23:N23 D26 D35:N35" xr:uid="{00000000-0002-0000-0000-000008000000}"/>
    <dataValidation type="custom" allowBlank="1" showInputMessage="1" showErrorMessage="1" error="全角で入力してください。" sqref="D15:N15" xr:uid="{00000000-0002-0000-0000-000009000000}">
      <formula1>AND(D15=DBCS(D15))</formula1>
    </dataValidation>
    <dataValidation type="custom" imeMode="on" allowBlank="1" showInputMessage="1" showErrorMessage="1" errorTitle="商号又は名称" error="全角で入力してください。" sqref="D17:N17" xr:uid="{00000000-0002-0000-0000-00000A000000}">
      <formula1>AND(D17=DBCS(D17))</formula1>
    </dataValidation>
    <dataValidation type="custom" allowBlank="1" showInputMessage="1" showErrorMessage="1" errorTitle="代表者職名" error="全角で入力してください。" sqref="D18:N18" xr:uid="{00000000-0002-0000-0000-00000B000000}">
      <formula1>AND(D18=DBCS(D18))</formula1>
    </dataValidation>
    <dataValidation type="date" operator="greaterThanOrEqual" allowBlank="1" showInputMessage="1" showErrorMessage="1" errorTitle="審査基準日" error="「2024/5/15」以降の日付を入力してください。" sqref="D73:H73" xr:uid="{00000000-0002-0000-0000-00000C000000}">
      <formula1>45427</formula1>
    </dataValidation>
    <dataValidation type="custom" allowBlank="1" showInputMessage="1" showErrorMessage="1" errorTitle="申請担当者氏名" error="全角で入力してください。" sqref="D10:H10" xr:uid="{00000000-0002-0000-0000-00000D000000}">
      <formula1>AND(D10=DBCS(D10))</formula1>
    </dataValidation>
    <dataValidation type="textLength" imeMode="halfAlpha" operator="lessThanOrEqual" allowBlank="1" showInputMessage="1" showErrorMessage="1" errorTitle="電話番号" error="半角数字4文字以内で入力してください。" sqref="D21 D33" xr:uid="{00000000-0002-0000-0000-00000E000000}">
      <formula1>4</formula1>
    </dataValidation>
    <dataValidation type="textLength" imeMode="halfAlpha" allowBlank="1" showInputMessage="1" showErrorMessage="1" errorTitle="電話番号" error="半角数字4文字以内で入力してください。" sqref="F21 H21 F33 H33" xr:uid="{00000000-0002-0000-0000-00000F000000}">
      <formula1>1</formula1>
      <formula2>4</formula2>
    </dataValidation>
    <dataValidation type="textLength" imeMode="halfAlpha" operator="lessThanOrEqual" allowBlank="1" showInputMessage="1" showErrorMessage="1" errorTitle="ＦＡＸ番号" error="半角数字4文字以内で入力してください。" sqref="D22 D34" xr:uid="{00000000-0002-0000-0000-000010000000}">
      <formula1>4</formula1>
    </dataValidation>
    <dataValidation type="textLength" imeMode="halfAlpha" allowBlank="1" showInputMessage="1" showErrorMessage="1" errorTitle="ＦＡＸ番号" error="半角数字4文字以内で入力してください。" sqref="F22 H22 F34 H34" xr:uid="{00000000-0002-0000-0000-000011000000}">
      <formula1>1</formula1>
      <formula2>4</formula2>
    </dataValidation>
    <dataValidation type="whole" imeMode="disabled" allowBlank="1" showInputMessage="1" showErrorMessage="1" sqref="D74:H74" xr:uid="{00000000-0002-0000-0000-000012000000}">
      <formula1>0</formula1>
      <formula2>9999</formula2>
    </dataValidation>
    <dataValidation type="list" allowBlank="1" showInputMessage="1" showErrorMessage="1" sqref="D98" xr:uid="{00000000-0002-0000-0000-000013000000}">
      <formula1>"①申請書の提出日現在、長岡市と災害協定を締結している。,②指示書により市有施設等の緊急的な修繕又は維持管理業務の実績がある。,③災害に起因する市有施設等の応急工事の実績がある。,  "</formula1>
    </dataValidation>
    <dataValidation type="list" allowBlank="1" showInputMessage="1" showErrorMessage="1" sqref="I78:L78 D99" xr:uid="{00000000-0002-0000-0000-000014000000}">
      <formula1>$C$106:$C$131</formula1>
    </dataValidation>
    <dataValidation type="custom" allowBlank="1" showInputMessage="1" showErrorMessage="1" errorTitle="住所" error="全角で入力してください。" sqref="D27:N27" xr:uid="{00000000-0002-0000-0000-000015000000}">
      <formula1>AND(D27=DBCS(D27))</formula1>
    </dataValidation>
    <dataValidation type="list" allowBlank="1" showInputMessage="1" showErrorMessage="1" errorTitle="申請区分" error="「新規」または「継続」のいずれかを選択してください。" sqref="D4:H4" xr:uid="{00000000-0002-0000-0000-000016000000}">
      <formula1>"市内,県内,県外,　"</formula1>
    </dataValidation>
    <dataValidation type="whole" imeMode="halfAlpha" operator="lessThanOrEqual" allowBlank="1" showInputMessage="1" showErrorMessage="1" sqref="H40:L71" xr:uid="{00000000-0002-0000-0000-000017000000}">
      <formula1>9999</formula1>
    </dataValidation>
    <dataValidation type="date" operator="greaterThanOrEqual" allowBlank="1" showInputMessage="1" showErrorMessage="1" errorTitle="申請年月日" error="「2026/04/01」以降の日付を入力してください。" sqref="D8:H8" xr:uid="{00000000-0002-0000-0000-000019000000}">
      <formula1>46113</formula1>
    </dataValidation>
    <dataValidation type="textLength" imeMode="halfAlpha" allowBlank="1" showInputMessage="1" showErrorMessage="1" errorTitle="申請担当者電話番号" error="半角数字4文字以内で入力してください。" sqref="H11 F11" xr:uid="{A02DA131-5671-41C6-A407-17C8F9ECE68B}">
      <formula1>1</formula1>
      <formula2>4</formula2>
    </dataValidation>
    <dataValidation type="textLength" imeMode="halfAlpha" operator="lessThanOrEqual" allowBlank="1" showInputMessage="1" showErrorMessage="1" errorTitle="申請担当者電話番号" error="半角数字4文字以内で入力してください。" sqref="D11" xr:uid="{87EBBE66-CA9A-4808-B7E6-FB840C7CC76D}">
      <formula1>4</formula1>
    </dataValidation>
  </dataValidations>
  <pageMargins left="0" right="0" top="0.47244094488188981" bottom="0.47244094488188981" header="0.31496062992125984" footer="0.31496062992125984"/>
  <pageSetup paperSize="9" scale="67" fitToHeight="0" orientation="landscape" r:id="rId1"/>
  <headerFooter>
    <oddFooter>&amp;C&amp;"ＭＳ 明朝,標準"&amp;P/&amp;N</oddFooter>
  </headerFooter>
  <rowBreaks count="2" manualBreakCount="2">
    <brk id="36" max="16383" man="1"/>
    <brk id="74"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A000000}">
          <x14:formula1>
            <xm:f>許可者テーブル!$A:$A</xm:f>
          </x14:formula1>
          <xm:sqref>D6:H6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FF00"/>
  </sheetPr>
  <dimension ref="A1:H36"/>
  <sheetViews>
    <sheetView showGridLines="0" view="pageBreakPreview" topLeftCell="A16" zoomScaleNormal="100" zoomScaleSheetLayoutView="100" workbookViewId="0"/>
  </sheetViews>
  <sheetFormatPr defaultColWidth="9" defaultRowHeight="24.95" customHeight="1"/>
  <cols>
    <col min="1" max="1" width="13.25" style="47" customWidth="1"/>
    <col min="2" max="2" width="7.125" style="47" customWidth="1"/>
    <col min="3" max="3" width="7.5" style="47" customWidth="1"/>
    <col min="4" max="4" width="8.625" style="47" customWidth="1"/>
    <col min="5" max="5" width="15" style="47" bestFit="1" customWidth="1"/>
    <col min="6" max="6" width="9" style="47" customWidth="1"/>
    <col min="7" max="7" width="8.75" style="47" customWidth="1"/>
    <col min="8" max="8" width="23.125" style="47" customWidth="1"/>
    <col min="9" max="9" width="9" style="47" customWidth="1"/>
    <col min="10" max="16384" width="9" style="47"/>
  </cols>
  <sheetData>
    <row r="1" spans="1:8" ht="16.5" customHeight="1">
      <c r="A1" s="46"/>
      <c r="B1" s="46"/>
      <c r="H1" s="48" t="s">
        <v>109</v>
      </c>
    </row>
    <row r="2" spans="1:8" ht="30" customHeight="1" thickBot="1">
      <c r="A2" s="46"/>
      <c r="B2" s="46"/>
      <c r="H2" s="84" t="str">
        <f>入力!D5&amp;""</f>
        <v/>
      </c>
    </row>
    <row r="3" spans="1:8" ht="7.5" customHeight="1">
      <c r="A3" s="46"/>
      <c r="B3" s="46"/>
    </row>
    <row r="4" spans="1:8" ht="17.25" customHeight="1">
      <c r="G4" s="78" t="s">
        <v>110</v>
      </c>
      <c r="H4" s="79" t="str">
        <f>IF(入力!D8="","令和　　年　　月　　日",入力!D8)</f>
        <v>令和　　年　　月　　日</v>
      </c>
    </row>
    <row r="5" spans="1:8" ht="32.25" customHeight="1">
      <c r="A5" s="710" t="s">
        <v>143</v>
      </c>
      <c r="B5" s="710"/>
      <c r="C5" s="710"/>
      <c r="D5" s="710"/>
      <c r="E5" s="710"/>
      <c r="F5" s="710"/>
      <c r="G5" s="710"/>
      <c r="H5" s="710"/>
    </row>
    <row r="6" spans="1:8" ht="14.25" customHeight="1">
      <c r="A6" s="49"/>
      <c r="B6" s="49"/>
      <c r="C6" s="49"/>
      <c r="D6" s="49"/>
      <c r="E6" s="49"/>
      <c r="F6" s="49"/>
      <c r="G6" s="49"/>
      <c r="H6" s="49"/>
    </row>
    <row r="7" spans="1:8" ht="14.25" customHeight="1">
      <c r="A7" s="709" t="s">
        <v>144</v>
      </c>
      <c r="B7" s="709" t="s">
        <v>118</v>
      </c>
      <c r="C7" s="709" t="s">
        <v>145</v>
      </c>
      <c r="D7" s="711" t="s">
        <v>119</v>
      </c>
      <c r="E7" s="712"/>
      <c r="F7" s="709" t="s">
        <v>146</v>
      </c>
      <c r="G7" s="709" t="s">
        <v>147</v>
      </c>
      <c r="H7" s="713" t="s">
        <v>148</v>
      </c>
    </row>
    <row r="8" spans="1:8" ht="42" customHeight="1">
      <c r="A8" s="709"/>
      <c r="B8" s="709"/>
      <c r="C8" s="709"/>
      <c r="D8" s="50" t="s">
        <v>149</v>
      </c>
      <c r="E8" s="51" t="s">
        <v>150</v>
      </c>
      <c r="F8" s="709"/>
      <c r="G8" s="709"/>
      <c r="H8" s="709"/>
    </row>
    <row r="9" spans="1:8" ht="24.95" customHeight="1">
      <c r="A9" s="707" t="s">
        <v>151</v>
      </c>
      <c r="B9" s="295"/>
      <c r="C9" s="295"/>
      <c r="D9" s="295"/>
      <c r="E9" s="295"/>
      <c r="F9" s="295"/>
      <c r="G9" s="295"/>
      <c r="H9" s="294"/>
    </row>
    <row r="10" spans="1:8" ht="24.95" customHeight="1">
      <c r="A10" s="707"/>
      <c r="B10" s="296"/>
      <c r="C10" s="296"/>
      <c r="D10" s="296"/>
      <c r="E10" s="296"/>
      <c r="F10" s="296"/>
      <c r="G10" s="296"/>
      <c r="H10" s="300"/>
    </row>
    <row r="11" spans="1:8" ht="24.95" customHeight="1">
      <c r="A11" s="707"/>
      <c r="B11" s="296"/>
      <c r="C11" s="296"/>
      <c r="D11" s="296"/>
      <c r="E11" s="296"/>
      <c r="F11" s="296"/>
      <c r="G11" s="296"/>
      <c r="H11" s="300"/>
    </row>
    <row r="12" spans="1:8" ht="24.95" customHeight="1">
      <c r="A12" s="707"/>
      <c r="B12" s="297"/>
      <c r="C12" s="297"/>
      <c r="D12" s="297"/>
      <c r="E12" s="297"/>
      <c r="F12" s="297"/>
      <c r="G12" s="297"/>
      <c r="H12" s="301"/>
    </row>
    <row r="13" spans="1:8" ht="24.95" customHeight="1">
      <c r="A13" s="707" t="s">
        <v>152</v>
      </c>
      <c r="B13" s="295"/>
      <c r="C13" s="295"/>
      <c r="D13" s="295"/>
      <c r="E13" s="295"/>
      <c r="F13" s="295"/>
      <c r="G13" s="295"/>
      <c r="H13" s="294"/>
    </row>
    <row r="14" spans="1:8" ht="24.95" customHeight="1">
      <c r="A14" s="707"/>
      <c r="B14" s="296"/>
      <c r="C14" s="296"/>
      <c r="D14" s="296"/>
      <c r="E14" s="296"/>
      <c r="F14" s="296"/>
      <c r="G14" s="296"/>
      <c r="H14" s="300"/>
    </row>
    <row r="15" spans="1:8" ht="24.95" customHeight="1">
      <c r="A15" s="707"/>
      <c r="B15" s="296"/>
      <c r="C15" s="296"/>
      <c r="D15" s="296"/>
      <c r="E15" s="296"/>
      <c r="F15" s="296"/>
      <c r="G15" s="296"/>
      <c r="H15" s="300"/>
    </row>
    <row r="16" spans="1:8" ht="24.95" customHeight="1">
      <c r="A16" s="707"/>
      <c r="B16" s="297"/>
      <c r="C16" s="297"/>
      <c r="D16" s="297"/>
      <c r="E16" s="297"/>
      <c r="F16" s="297"/>
      <c r="G16" s="297"/>
      <c r="H16" s="301"/>
    </row>
    <row r="17" spans="1:8" ht="24.95" customHeight="1">
      <c r="A17" s="708" t="s">
        <v>153</v>
      </c>
      <c r="B17" s="295"/>
      <c r="C17" s="295"/>
      <c r="D17" s="295"/>
      <c r="E17" s="295"/>
      <c r="F17" s="295"/>
      <c r="G17" s="295"/>
      <c r="H17" s="294"/>
    </row>
    <row r="18" spans="1:8" ht="24.95" customHeight="1">
      <c r="A18" s="707"/>
      <c r="B18" s="296"/>
      <c r="C18" s="296"/>
      <c r="D18" s="296"/>
      <c r="E18" s="296"/>
      <c r="F18" s="296"/>
      <c r="G18" s="296"/>
      <c r="H18" s="300"/>
    </row>
    <row r="19" spans="1:8" ht="24.95" customHeight="1">
      <c r="A19" s="707"/>
      <c r="B19" s="298"/>
      <c r="C19" s="298"/>
      <c r="D19" s="298"/>
      <c r="E19" s="298"/>
      <c r="F19" s="298"/>
      <c r="G19" s="298"/>
      <c r="H19" s="302"/>
    </row>
    <row r="20" spans="1:8" ht="24.95" customHeight="1">
      <c r="A20" s="707"/>
      <c r="B20" s="299"/>
      <c r="C20" s="299"/>
      <c r="D20" s="299"/>
      <c r="E20" s="299"/>
      <c r="F20" s="299"/>
      <c r="G20" s="299"/>
      <c r="H20" s="303"/>
    </row>
    <row r="21" spans="1:8" ht="9" customHeight="1">
      <c r="A21" s="52"/>
      <c r="B21" s="52"/>
      <c r="C21" s="53"/>
      <c r="D21" s="54"/>
      <c r="E21" s="54"/>
      <c r="F21" s="55"/>
      <c r="G21" s="55"/>
      <c r="H21" s="56"/>
    </row>
    <row r="22" spans="1:8" s="62" customFormat="1" ht="18" customHeight="1">
      <c r="A22" s="57" t="s">
        <v>154</v>
      </c>
      <c r="B22" s="57"/>
      <c r="C22" s="58"/>
      <c r="D22" s="59"/>
      <c r="E22" s="59"/>
      <c r="F22" s="60"/>
      <c r="G22" s="60"/>
      <c r="H22" s="61"/>
    </row>
    <row r="23" spans="1:8" s="62" customFormat="1" ht="18" customHeight="1">
      <c r="A23" s="63" t="s">
        <v>155</v>
      </c>
      <c r="B23" s="63"/>
      <c r="C23" s="58"/>
      <c r="D23" s="59"/>
      <c r="E23" s="59"/>
      <c r="F23" s="60"/>
      <c r="G23" s="60"/>
      <c r="H23" s="61"/>
    </row>
    <row r="24" spans="1:8" s="62" customFormat="1" ht="18" customHeight="1">
      <c r="A24" s="63" t="s">
        <v>156</v>
      </c>
      <c r="B24" s="63"/>
      <c r="C24" s="58"/>
      <c r="D24" s="59"/>
      <c r="E24" s="59"/>
      <c r="F24" s="60"/>
      <c r="G24" s="60"/>
      <c r="H24" s="61"/>
    </row>
    <row r="25" spans="1:8" s="62" customFormat="1" ht="18" customHeight="1">
      <c r="A25" s="64" t="s">
        <v>157</v>
      </c>
      <c r="B25" s="64"/>
    </row>
    <row r="26" spans="1:8" ht="18" customHeight="1">
      <c r="A26" s="64" t="s">
        <v>158</v>
      </c>
    </row>
    <row r="27" spans="1:8" ht="18" customHeight="1">
      <c r="A27" s="64" t="s">
        <v>159</v>
      </c>
      <c r="B27" s="64"/>
      <c r="C27" s="64"/>
      <c r="D27" s="64"/>
      <c r="E27" s="64"/>
      <c r="F27" s="64"/>
      <c r="G27" s="64"/>
    </row>
    <row r="28" spans="1:8" ht="18" customHeight="1">
      <c r="A28" s="64" t="s">
        <v>160</v>
      </c>
      <c r="B28" s="64"/>
      <c r="C28" s="64"/>
      <c r="D28" s="64"/>
      <c r="E28" s="64"/>
      <c r="F28" s="64"/>
      <c r="G28" s="64"/>
    </row>
    <row r="29" spans="1:8" ht="9.75" customHeight="1"/>
    <row r="30" spans="1:8" ht="24.95" customHeight="1">
      <c r="A30" s="65" t="s">
        <v>161</v>
      </c>
      <c r="B30" s="65"/>
    </row>
    <row r="31" spans="1:8" ht="14.25" customHeight="1">
      <c r="A31" s="709" t="s">
        <v>144</v>
      </c>
      <c r="B31" s="709" t="s">
        <v>118</v>
      </c>
      <c r="C31" s="709" t="s">
        <v>145</v>
      </c>
      <c r="D31" s="711" t="s">
        <v>119</v>
      </c>
      <c r="E31" s="712"/>
      <c r="F31" s="709" t="s">
        <v>146</v>
      </c>
      <c r="G31" s="709" t="s">
        <v>147</v>
      </c>
      <c r="H31" s="713" t="s">
        <v>148</v>
      </c>
    </row>
    <row r="32" spans="1:8" ht="48" customHeight="1">
      <c r="A32" s="709"/>
      <c r="B32" s="709"/>
      <c r="C32" s="709"/>
      <c r="D32" s="50" t="s">
        <v>149</v>
      </c>
      <c r="E32" s="51" t="s">
        <v>150</v>
      </c>
      <c r="F32" s="709"/>
      <c r="G32" s="709"/>
      <c r="H32" s="709"/>
    </row>
    <row r="33" spans="1:8" ht="32.25" customHeight="1">
      <c r="A33" s="707" t="s">
        <v>162</v>
      </c>
      <c r="B33" s="66" t="s">
        <v>163</v>
      </c>
      <c r="C33" s="67">
        <v>2</v>
      </c>
      <c r="D33" s="68" t="s">
        <v>164</v>
      </c>
      <c r="E33" s="69" t="s">
        <v>165</v>
      </c>
      <c r="F33" s="70" t="s">
        <v>166</v>
      </c>
      <c r="G33" s="71" t="s">
        <v>167</v>
      </c>
      <c r="H33" s="72" t="s">
        <v>168</v>
      </c>
    </row>
    <row r="34" spans="1:8" ht="24.95" customHeight="1">
      <c r="A34" s="707"/>
      <c r="B34" s="66" t="s">
        <v>124</v>
      </c>
      <c r="C34" s="67">
        <v>1</v>
      </c>
      <c r="D34" s="73" t="s">
        <v>169</v>
      </c>
      <c r="E34" s="74" t="s">
        <v>170</v>
      </c>
      <c r="F34" s="73" t="s">
        <v>170</v>
      </c>
      <c r="G34" s="73" t="s">
        <v>171</v>
      </c>
      <c r="H34" s="72" t="s">
        <v>172</v>
      </c>
    </row>
    <row r="35" spans="1:8" ht="24.95" customHeight="1">
      <c r="A35" s="75" t="s">
        <v>173</v>
      </c>
      <c r="B35" s="66"/>
      <c r="C35" s="67">
        <v>0</v>
      </c>
      <c r="D35" s="68"/>
      <c r="E35" s="69"/>
      <c r="F35" s="70"/>
      <c r="G35" s="70"/>
      <c r="H35" s="72"/>
    </row>
    <row r="36" spans="1:8" ht="38.25" customHeight="1">
      <c r="A36" s="76" t="s">
        <v>153</v>
      </c>
      <c r="B36" s="77" t="s">
        <v>174</v>
      </c>
      <c r="C36" s="67">
        <v>1</v>
      </c>
      <c r="D36" s="73" t="s">
        <v>175</v>
      </c>
      <c r="E36" s="74" t="s">
        <v>176</v>
      </c>
      <c r="F36" s="70" t="s">
        <v>177</v>
      </c>
      <c r="G36" s="70" t="s">
        <v>178</v>
      </c>
      <c r="H36" s="72" t="s">
        <v>179</v>
      </c>
    </row>
  </sheetData>
  <sheetProtection selectLockedCells="1"/>
  <mergeCells count="19">
    <mergeCell ref="G31:G32"/>
    <mergeCell ref="A5:H5"/>
    <mergeCell ref="A7:A8"/>
    <mergeCell ref="B7:B8"/>
    <mergeCell ref="C7:C8"/>
    <mergeCell ref="D7:E7"/>
    <mergeCell ref="F7:F8"/>
    <mergeCell ref="G7:G8"/>
    <mergeCell ref="H7:H8"/>
    <mergeCell ref="H31:H32"/>
    <mergeCell ref="C31:C32"/>
    <mergeCell ref="D31:E31"/>
    <mergeCell ref="F31:F32"/>
    <mergeCell ref="B31:B32"/>
    <mergeCell ref="A33:A34"/>
    <mergeCell ref="A9:A12"/>
    <mergeCell ref="A13:A16"/>
    <mergeCell ref="A17:A20"/>
    <mergeCell ref="A31:A32"/>
  </mergeCells>
  <phoneticPr fontId="3"/>
  <printOptions horizontalCentered="1"/>
  <pageMargins left="0.70866141732283472" right="0.39370078740157483" top="0.74803149606299213" bottom="0.3937007874015748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449787D-E109-4F24-BFB4-3FE90B20E37C}">
            <xm:f>ISBLANK(入力!$D$66)</xm:f>
            <x14:dxf>
              <fill>
                <patternFill>
                  <bgColor theme="1" tint="0.24994659260841701"/>
                </patternFill>
              </fill>
            </x14:dxf>
          </x14:cfRule>
          <xm:sqref>A1:H36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59"/>
  <sheetViews>
    <sheetView showGridLines="0" view="pageBreakPreview" topLeftCell="A21" zoomScaleNormal="100" zoomScaleSheetLayoutView="100" workbookViewId="0">
      <selection activeCell="Z43" sqref="Z43"/>
    </sheetView>
  </sheetViews>
  <sheetFormatPr defaultColWidth="9" defaultRowHeight="13.5"/>
  <cols>
    <col min="1" max="25" width="3.5" style="114" customWidth="1"/>
    <col min="26" max="33" width="9.125" style="114" customWidth="1"/>
    <col min="34" max="34" width="4.875" style="288" customWidth="1"/>
    <col min="35" max="16384" width="9" style="114"/>
  </cols>
  <sheetData>
    <row r="1" spans="1:34" ht="21" customHeight="1">
      <c r="A1" s="6"/>
      <c r="B1" s="6"/>
      <c r="C1" s="6"/>
      <c r="D1" s="6"/>
      <c r="E1" s="6"/>
      <c r="F1" s="6"/>
      <c r="G1" s="6"/>
      <c r="H1" s="6"/>
      <c r="I1" s="6"/>
      <c r="J1" s="6"/>
      <c r="K1" s="6"/>
      <c r="L1" s="6"/>
      <c r="M1" s="6"/>
      <c r="N1" s="6"/>
      <c r="O1" s="6"/>
      <c r="P1" s="6"/>
      <c r="Q1" s="6"/>
      <c r="R1" s="6"/>
      <c r="S1" s="6"/>
      <c r="T1" s="548" t="s">
        <v>76</v>
      </c>
      <c r="U1" s="549"/>
      <c r="V1" s="549"/>
      <c r="W1" s="549"/>
      <c r="X1" s="549"/>
      <c r="Y1" s="550"/>
    </row>
    <row r="2" spans="1:34" ht="31.5" customHeight="1" thickBot="1">
      <c r="A2" s="6"/>
      <c r="B2" s="6"/>
      <c r="C2" s="6"/>
      <c r="D2" s="6"/>
      <c r="E2" s="6"/>
      <c r="F2" s="6"/>
      <c r="G2" s="6"/>
      <c r="H2" s="6"/>
      <c r="I2" s="6"/>
      <c r="J2" s="6"/>
      <c r="K2" s="6"/>
      <c r="L2" s="6"/>
      <c r="M2" s="6"/>
      <c r="N2" s="6"/>
      <c r="O2" s="6"/>
      <c r="P2" s="6"/>
      <c r="Q2" s="6"/>
      <c r="R2" s="6"/>
      <c r="S2" s="6"/>
      <c r="T2" s="551" t="str">
        <f>入力!D5&amp;""</f>
        <v/>
      </c>
      <c r="U2" s="552"/>
      <c r="V2" s="552"/>
      <c r="W2" s="552"/>
      <c r="X2" s="552"/>
      <c r="Y2" s="553"/>
    </row>
    <row r="3" spans="1:34" ht="15" customHeight="1">
      <c r="A3" s="94"/>
      <c r="B3" s="94"/>
      <c r="C3" s="94"/>
      <c r="D3" s="94"/>
      <c r="E3" s="94"/>
      <c r="F3" s="94"/>
      <c r="G3" s="94"/>
      <c r="H3" s="94"/>
      <c r="I3" s="94"/>
      <c r="J3" s="94"/>
      <c r="K3" s="94"/>
      <c r="L3" s="94"/>
      <c r="M3" s="94"/>
      <c r="N3" s="94"/>
      <c r="O3" s="94"/>
      <c r="P3" s="94"/>
      <c r="Q3" s="94"/>
      <c r="R3" s="94"/>
      <c r="S3" s="94"/>
      <c r="T3" s="94"/>
      <c r="U3" s="94"/>
      <c r="V3" s="94"/>
      <c r="W3" s="94"/>
      <c r="X3" s="94"/>
      <c r="Y3" s="94"/>
      <c r="Z3" s="289"/>
      <c r="AA3" s="289"/>
      <c r="AB3" s="289"/>
    </row>
    <row r="4" spans="1:34" ht="21" customHeight="1">
      <c r="A4" s="554" t="s">
        <v>705</v>
      </c>
      <c r="B4" s="554"/>
      <c r="C4" s="554"/>
      <c r="D4" s="554"/>
      <c r="E4" s="554"/>
      <c r="F4" s="554"/>
      <c r="G4" s="215"/>
      <c r="H4" s="215"/>
      <c r="I4" s="6"/>
      <c r="J4" s="6"/>
      <c r="K4" s="6"/>
      <c r="L4" s="6"/>
      <c r="M4" s="6"/>
      <c r="N4" s="6"/>
      <c r="O4" s="6"/>
      <c r="P4" s="6"/>
      <c r="Q4" s="6"/>
      <c r="R4" s="6"/>
      <c r="S4" s="6"/>
      <c r="T4" s="6"/>
      <c r="U4" s="6"/>
      <c r="V4" s="6"/>
      <c r="W4" s="6"/>
      <c r="X4" s="6"/>
      <c r="Y4" s="6"/>
    </row>
    <row r="5" spans="1:34" ht="18.75" customHeight="1">
      <c r="A5" s="181"/>
      <c r="B5" s="96" t="s">
        <v>277</v>
      </c>
      <c r="C5" s="216"/>
      <c r="D5" s="216"/>
      <c r="E5" s="216"/>
      <c r="F5" s="216"/>
      <c r="G5" s="216"/>
      <c r="H5" s="216"/>
      <c r="I5" s="216"/>
      <c r="J5" s="216"/>
      <c r="K5" s="216"/>
      <c r="L5" s="216"/>
      <c r="M5" s="216"/>
      <c r="N5" s="216"/>
      <c r="O5" s="216"/>
      <c r="P5" s="216"/>
      <c r="Q5" s="216"/>
      <c r="R5" s="216"/>
      <c r="S5" s="216"/>
      <c r="T5" s="216"/>
      <c r="U5" s="216"/>
      <c r="V5" s="216"/>
      <c r="W5" s="216"/>
      <c r="X5" s="216"/>
      <c r="Y5" s="216"/>
    </row>
    <row r="6" spans="1:34" ht="18.75" customHeight="1">
      <c r="A6" s="181"/>
      <c r="B6" s="96" t="s">
        <v>278</v>
      </c>
      <c r="C6" s="216"/>
      <c r="D6" s="216"/>
      <c r="E6" s="216"/>
      <c r="F6" s="216"/>
      <c r="G6" s="216"/>
      <c r="H6" s="216"/>
      <c r="I6" s="216"/>
      <c r="J6" s="216"/>
      <c r="K6" s="216"/>
      <c r="L6" s="216"/>
      <c r="M6" s="216"/>
      <c r="N6" s="216"/>
      <c r="O6" s="240" t="str">
        <f>IF(入力!D97="","(新規・継続）","("&amp;入力!D97&amp;")")</f>
        <v>(新規・継続）</v>
      </c>
      <c r="P6" s="239"/>
      <c r="Q6" s="239"/>
      <c r="R6" s="217"/>
      <c r="S6" s="181"/>
      <c r="T6" s="181"/>
      <c r="U6" s="181"/>
      <c r="V6" s="216"/>
      <c r="W6" s="216"/>
      <c r="X6" s="181"/>
      <c r="Y6" s="181"/>
      <c r="AF6" s="288"/>
      <c r="AH6" s="114"/>
    </row>
    <row r="7" spans="1:34" ht="15" customHeight="1">
      <c r="A7" s="6"/>
      <c r="B7" s="6"/>
      <c r="C7" s="6"/>
      <c r="D7" s="6"/>
      <c r="E7" s="6"/>
      <c r="F7" s="6"/>
      <c r="G7" s="6"/>
      <c r="H7" s="6"/>
      <c r="I7" s="6"/>
      <c r="J7" s="6"/>
      <c r="K7" s="6"/>
      <c r="L7" s="6"/>
      <c r="M7" s="6"/>
      <c r="N7" s="6"/>
      <c r="O7" s="6"/>
      <c r="P7" s="6"/>
      <c r="Q7" s="6"/>
      <c r="R7" s="6"/>
      <c r="S7" s="6"/>
      <c r="T7" s="6"/>
      <c r="U7" s="6"/>
      <c r="V7" s="6"/>
      <c r="W7" s="6"/>
      <c r="X7" s="6"/>
      <c r="Y7" s="6"/>
    </row>
    <row r="8" spans="1:34" ht="54" customHeight="1">
      <c r="A8" s="558" t="s">
        <v>279</v>
      </c>
      <c r="B8" s="558"/>
      <c r="C8" s="558"/>
      <c r="D8" s="558"/>
      <c r="E8" s="558"/>
      <c r="F8" s="558"/>
      <c r="G8" s="558"/>
      <c r="H8" s="558"/>
      <c r="I8" s="558"/>
      <c r="J8" s="558"/>
      <c r="K8" s="558"/>
      <c r="L8" s="558"/>
      <c r="M8" s="558"/>
      <c r="N8" s="558"/>
      <c r="O8" s="558"/>
      <c r="P8" s="558"/>
      <c r="Q8" s="558"/>
      <c r="R8" s="558"/>
      <c r="S8" s="558"/>
      <c r="T8" s="558"/>
      <c r="U8" s="558"/>
      <c r="V8" s="558"/>
      <c r="W8" s="558"/>
      <c r="X8" s="558"/>
      <c r="Y8" s="558"/>
    </row>
    <row r="9" spans="1:34" ht="13.5" customHeight="1">
      <c r="A9" s="6"/>
      <c r="B9" s="6"/>
      <c r="C9" s="6"/>
      <c r="D9" s="6"/>
      <c r="E9" s="6"/>
      <c r="F9" s="6"/>
      <c r="G9" s="6"/>
      <c r="H9" s="6"/>
      <c r="I9" s="6"/>
      <c r="J9" s="6"/>
      <c r="K9" s="6"/>
      <c r="L9" s="6"/>
      <c r="M9" s="6"/>
      <c r="N9" s="6"/>
      <c r="O9" s="6"/>
      <c r="P9" s="6"/>
      <c r="Q9" s="6"/>
      <c r="R9" s="6"/>
      <c r="S9" s="6"/>
      <c r="T9" s="6"/>
      <c r="U9" s="6"/>
      <c r="V9" s="6"/>
      <c r="W9" s="6"/>
      <c r="X9" s="6"/>
      <c r="Y9" s="6"/>
    </row>
    <row r="10" spans="1:34" ht="13.5" customHeight="1">
      <c r="A10" s="6"/>
      <c r="B10" s="561" t="str">
        <f>IF(入力!D8="","令和　　年　　月　　日",入力!D8)</f>
        <v>令和　　年　　月　　日</v>
      </c>
      <c r="C10" s="561"/>
      <c r="D10" s="561"/>
      <c r="E10" s="561"/>
      <c r="F10" s="561"/>
      <c r="G10" s="561"/>
      <c r="H10" s="561"/>
      <c r="I10" s="561"/>
      <c r="J10" s="22"/>
      <c r="K10" s="22"/>
      <c r="L10" s="22"/>
      <c r="M10" s="22"/>
      <c r="N10" s="22"/>
      <c r="O10" s="22"/>
      <c r="P10" s="22"/>
      <c r="Q10" s="22"/>
      <c r="R10" s="22"/>
      <c r="S10" s="22"/>
      <c r="T10" s="22"/>
      <c r="U10" s="22"/>
      <c r="V10" s="22"/>
      <c r="W10" s="22"/>
      <c r="X10" s="22"/>
      <c r="Y10" s="22"/>
    </row>
    <row r="11" spans="1:34" ht="15" customHeight="1">
      <c r="A11" s="6"/>
      <c r="B11" s="6"/>
      <c r="C11" s="6"/>
      <c r="D11" s="6"/>
      <c r="E11" s="6"/>
      <c r="F11" s="6"/>
      <c r="G11" s="6"/>
      <c r="H11" s="6"/>
      <c r="I11" s="6"/>
      <c r="J11" s="6"/>
      <c r="K11" s="6"/>
      <c r="L11" s="6"/>
      <c r="M11" s="6"/>
      <c r="N11" s="6"/>
      <c r="O11" s="6"/>
      <c r="P11" s="6"/>
      <c r="Q11" s="6"/>
      <c r="R11" s="6"/>
      <c r="S11" s="6"/>
      <c r="T11" s="6"/>
      <c r="U11" s="6"/>
      <c r="V11" s="6"/>
      <c r="W11" s="6"/>
      <c r="X11" s="6"/>
      <c r="Y11" s="6"/>
    </row>
    <row r="12" spans="1:34" ht="13.5" customHeight="1">
      <c r="A12" s="6"/>
      <c r="B12" s="555" t="s">
        <v>64</v>
      </c>
      <c r="C12" s="555"/>
      <c r="D12" s="555"/>
      <c r="E12" s="555"/>
      <c r="F12" s="555"/>
      <c r="G12" s="555"/>
      <c r="H12" s="555"/>
      <c r="I12" s="555"/>
      <c r="J12" s="185" t="s">
        <v>280</v>
      </c>
      <c r="K12" s="185"/>
      <c r="L12" s="185"/>
      <c r="M12" s="185"/>
      <c r="N12" s="28"/>
      <c r="O12" s="28"/>
      <c r="P12" s="28"/>
      <c r="Q12" s="28"/>
      <c r="R12" s="28"/>
      <c r="S12" s="28"/>
      <c r="T12" s="28"/>
      <c r="U12" s="28"/>
      <c r="V12" s="28"/>
      <c r="W12" s="28"/>
      <c r="X12" s="28"/>
      <c r="Y12" s="28"/>
    </row>
    <row r="13" spans="1:34" ht="13.5" customHeight="1">
      <c r="A13" s="6"/>
      <c r="B13" s="555" t="s">
        <v>281</v>
      </c>
      <c r="C13" s="555"/>
      <c r="D13" s="555"/>
      <c r="E13" s="555"/>
      <c r="F13" s="555"/>
      <c r="G13" s="555"/>
      <c r="H13" s="555"/>
      <c r="I13" s="555"/>
      <c r="J13" s="185" t="s">
        <v>280</v>
      </c>
      <c r="K13" s="185"/>
      <c r="L13" s="185"/>
      <c r="M13" s="185"/>
      <c r="N13" s="184"/>
      <c r="O13" s="184"/>
      <c r="P13" s="184"/>
      <c r="Q13" s="184"/>
      <c r="R13" s="184"/>
      <c r="S13" s="184"/>
      <c r="T13" s="184"/>
      <c r="U13" s="184"/>
      <c r="V13" s="184"/>
      <c r="W13" s="184"/>
      <c r="X13" s="184"/>
      <c r="Y13" s="184"/>
    </row>
    <row r="14" spans="1:34"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34" s="17" customFormat="1" ht="24" customHeight="1">
      <c r="A15" s="6"/>
      <c r="B15" s="6"/>
      <c r="C15" s="6"/>
      <c r="D15" s="6"/>
      <c r="E15" s="6"/>
      <c r="F15" s="6"/>
      <c r="G15" s="6"/>
      <c r="H15" s="6"/>
      <c r="I15" s="6"/>
      <c r="J15" s="523" t="s">
        <v>68</v>
      </c>
      <c r="K15" s="523"/>
      <c r="L15" s="523"/>
      <c r="M15" s="523"/>
      <c r="N15" s="728" t="str">
        <f>IF(入力!D14="","",入力!D14&amp;"-"&amp;入力!F14)</f>
        <v/>
      </c>
      <c r="O15" s="728"/>
      <c r="P15" s="728"/>
      <c r="Q15" s="728"/>
      <c r="R15" s="728"/>
      <c r="S15" s="728"/>
      <c r="T15" s="728"/>
      <c r="U15" s="728"/>
      <c r="V15" s="728"/>
      <c r="W15" s="728"/>
      <c r="X15" s="728"/>
      <c r="Y15" s="218"/>
    </row>
    <row r="16" spans="1:34" s="17" customFormat="1" ht="24" customHeight="1">
      <c r="A16" s="6"/>
      <c r="B16" s="556"/>
      <c r="C16" s="556"/>
      <c r="D16" s="556"/>
      <c r="E16" s="556"/>
      <c r="F16" s="556"/>
      <c r="G16" s="556"/>
      <c r="H16" s="109"/>
      <c r="I16" s="6"/>
      <c r="J16" s="535" t="s">
        <v>69</v>
      </c>
      <c r="K16" s="535"/>
      <c r="L16" s="535"/>
      <c r="M16" s="535"/>
      <c r="N16" s="543" t="str">
        <f>入力!D15&amp;""</f>
        <v/>
      </c>
      <c r="O16" s="543"/>
      <c r="P16" s="543"/>
      <c r="Q16" s="543"/>
      <c r="R16" s="543"/>
      <c r="S16" s="543"/>
      <c r="T16" s="543"/>
      <c r="U16" s="543"/>
      <c r="V16" s="543"/>
      <c r="W16" s="543"/>
      <c r="X16" s="543"/>
      <c r="Y16" s="219"/>
    </row>
    <row r="17" spans="1:34" s="113" customFormat="1" ht="11.25" customHeight="1">
      <c r="A17" s="99"/>
      <c r="B17" s="10"/>
      <c r="C17" s="10"/>
      <c r="D17" s="10"/>
      <c r="E17" s="10"/>
      <c r="F17" s="10"/>
      <c r="G17" s="10"/>
      <c r="H17" s="10"/>
      <c r="I17" s="99"/>
      <c r="J17" s="725" t="s">
        <v>75</v>
      </c>
      <c r="K17" s="725"/>
      <c r="L17" s="725"/>
      <c r="M17" s="725"/>
      <c r="N17" s="564" t="str">
        <f>入力!D16&amp;""</f>
        <v/>
      </c>
      <c r="O17" s="564"/>
      <c r="P17" s="564"/>
      <c r="Q17" s="564"/>
      <c r="R17" s="564"/>
      <c r="S17" s="564"/>
      <c r="T17" s="564"/>
      <c r="U17" s="564"/>
      <c r="V17" s="564"/>
      <c r="W17" s="564"/>
      <c r="X17" s="564"/>
      <c r="Y17" s="221"/>
    </row>
    <row r="18" spans="1:34" s="17" customFormat="1" ht="18.75" customHeight="1">
      <c r="A18" s="6"/>
      <c r="B18" s="10"/>
      <c r="C18" s="10"/>
      <c r="D18" s="10"/>
      <c r="E18" s="10"/>
      <c r="F18" s="10"/>
      <c r="G18" s="10"/>
      <c r="H18" s="10"/>
      <c r="I18" s="6"/>
      <c r="J18" s="523" t="s">
        <v>45</v>
      </c>
      <c r="K18" s="523"/>
      <c r="L18" s="523"/>
      <c r="M18" s="523"/>
      <c r="N18" s="525" t="str">
        <f>入力!D17&amp;""</f>
        <v/>
      </c>
      <c r="O18" s="525"/>
      <c r="P18" s="525"/>
      <c r="Q18" s="525"/>
      <c r="R18" s="525"/>
      <c r="S18" s="525"/>
      <c r="T18" s="525"/>
      <c r="U18" s="525"/>
      <c r="V18" s="525"/>
      <c r="W18" s="525"/>
      <c r="X18" s="525"/>
      <c r="Y18" s="218"/>
    </row>
    <row r="19" spans="1:34" s="17" customFormat="1" ht="24" customHeight="1">
      <c r="A19" s="6"/>
      <c r="B19" s="10"/>
      <c r="C19" s="10"/>
      <c r="D19" s="10"/>
      <c r="E19" s="10"/>
      <c r="F19" s="10"/>
      <c r="G19" s="10"/>
      <c r="H19" s="10"/>
      <c r="I19" s="6"/>
      <c r="J19" s="535" t="s">
        <v>78</v>
      </c>
      <c r="K19" s="535"/>
      <c r="L19" s="535"/>
      <c r="M19" s="535"/>
      <c r="N19" s="534" t="str">
        <f>入力!D18&amp;""</f>
        <v/>
      </c>
      <c r="O19" s="534"/>
      <c r="P19" s="534"/>
      <c r="Q19" s="534"/>
      <c r="R19" s="534"/>
      <c r="S19" s="534"/>
      <c r="T19" s="534"/>
      <c r="U19" s="534"/>
      <c r="V19" s="534"/>
      <c r="W19" s="534"/>
      <c r="X19" s="534"/>
      <c r="Y19" s="219"/>
    </row>
    <row r="20" spans="1:34" s="113" customFormat="1" ht="10.5" customHeight="1">
      <c r="A20" s="99"/>
      <c r="B20" s="10"/>
      <c r="C20" s="10"/>
      <c r="D20" s="10"/>
      <c r="E20" s="10"/>
      <c r="F20" s="10"/>
      <c r="G20" s="10"/>
      <c r="H20" s="10"/>
      <c r="I20" s="99"/>
      <c r="J20" s="725" t="s">
        <v>75</v>
      </c>
      <c r="K20" s="725"/>
      <c r="L20" s="725"/>
      <c r="M20" s="725"/>
      <c r="N20" s="726" t="str">
        <f>入力!D19&amp;""</f>
        <v/>
      </c>
      <c r="O20" s="726"/>
      <c r="P20" s="726"/>
      <c r="Q20" s="726"/>
      <c r="R20" s="726"/>
      <c r="S20" s="726"/>
      <c r="T20" s="726"/>
      <c r="U20" s="726"/>
      <c r="V20" s="726"/>
      <c r="W20" s="726"/>
      <c r="X20" s="100"/>
      <c r="Y20" s="221"/>
    </row>
    <row r="21" spans="1:34" s="17" customFormat="1" ht="18.75" customHeight="1">
      <c r="A21" s="6"/>
      <c r="B21" s="10"/>
      <c r="C21" s="10"/>
      <c r="D21" s="10"/>
      <c r="E21" s="10"/>
      <c r="F21" s="10"/>
      <c r="G21" s="10"/>
      <c r="H21" s="10"/>
      <c r="I21" s="6"/>
      <c r="J21" s="523" t="s">
        <v>77</v>
      </c>
      <c r="K21" s="523"/>
      <c r="L21" s="523"/>
      <c r="M21" s="523"/>
      <c r="N21" s="727" t="str">
        <f>入力!D20&amp;""</f>
        <v/>
      </c>
      <c r="O21" s="727"/>
      <c r="P21" s="727"/>
      <c r="Q21" s="727"/>
      <c r="R21" s="727"/>
      <c r="S21" s="727"/>
      <c r="T21" s="727"/>
      <c r="U21" s="727"/>
      <c r="V21" s="727"/>
      <c r="W21" s="727"/>
      <c r="X21" s="82"/>
      <c r="Y21" s="119"/>
    </row>
    <row r="22" spans="1:34" s="17" customFormat="1" ht="21" customHeight="1">
      <c r="A22" s="6"/>
      <c r="B22" s="10"/>
      <c r="C22" s="10"/>
      <c r="D22" s="10"/>
      <c r="E22" s="10"/>
      <c r="F22" s="10"/>
      <c r="G22" s="10"/>
      <c r="H22" s="10"/>
      <c r="I22" s="6"/>
      <c r="J22" s="535" t="s">
        <v>70</v>
      </c>
      <c r="K22" s="535"/>
      <c r="L22" s="535"/>
      <c r="M22" s="535"/>
      <c r="N22" s="545" t="str">
        <f>IF(入力!D21="","",入力!D21&amp;"-"&amp;入力!F21&amp;"-"&amp;入力!H21)</f>
        <v/>
      </c>
      <c r="O22" s="545"/>
      <c r="P22" s="545"/>
      <c r="Q22" s="545"/>
      <c r="R22" s="545"/>
      <c r="S22" s="545"/>
      <c r="T22" s="545"/>
      <c r="U22" s="545"/>
      <c r="V22" s="545"/>
      <c r="W22" s="545"/>
      <c r="X22" s="545"/>
      <c r="Y22" s="219"/>
    </row>
    <row r="23" spans="1:34" s="17" customFormat="1" ht="21" customHeight="1">
      <c r="A23" s="6"/>
      <c r="B23" s="10"/>
      <c r="C23" s="10"/>
      <c r="D23" s="10"/>
      <c r="E23" s="10"/>
      <c r="F23" s="10"/>
      <c r="G23" s="10"/>
      <c r="H23" s="10"/>
      <c r="I23" s="6"/>
      <c r="J23" s="535" t="s">
        <v>71</v>
      </c>
      <c r="K23" s="535"/>
      <c r="L23" s="535"/>
      <c r="M23" s="535"/>
      <c r="N23" s="545" t="str">
        <f>IF(入力!D22="","",入力!D22&amp;"-"&amp;入力!F22&amp;"-"&amp;入力!H22)</f>
        <v/>
      </c>
      <c r="O23" s="545"/>
      <c r="P23" s="545"/>
      <c r="Q23" s="545"/>
      <c r="R23" s="545"/>
      <c r="S23" s="545"/>
      <c r="T23" s="545"/>
      <c r="U23" s="545"/>
      <c r="V23" s="545"/>
      <c r="W23" s="545"/>
      <c r="X23" s="545"/>
      <c r="Y23" s="219"/>
    </row>
    <row r="24" spans="1:34" s="17" customFormat="1" ht="47.25" customHeight="1">
      <c r="A24" s="10"/>
      <c r="B24" s="10"/>
      <c r="C24" s="10"/>
      <c r="D24" s="10"/>
      <c r="E24" s="10"/>
      <c r="F24" s="10"/>
      <c r="G24" s="10"/>
      <c r="H24" s="10"/>
      <c r="I24" s="6"/>
      <c r="J24" s="724" t="s">
        <v>706</v>
      </c>
      <c r="K24" s="724"/>
      <c r="L24" s="724"/>
      <c r="M24" s="724"/>
      <c r="N24" s="724"/>
      <c r="O24" s="724"/>
      <c r="P24" s="724"/>
      <c r="Q24" s="724"/>
      <c r="R24" s="724"/>
      <c r="S24" s="724"/>
      <c r="T24" s="724"/>
      <c r="U24" s="724"/>
      <c r="V24" s="724"/>
      <c r="W24" s="724"/>
      <c r="X24" s="724"/>
      <c r="Y24" s="724"/>
    </row>
    <row r="25" spans="1:34" s="17" customFormat="1" ht="15" customHeight="1">
      <c r="A25" s="10"/>
      <c r="B25" s="10"/>
      <c r="C25" s="10"/>
      <c r="D25" s="10"/>
      <c r="E25" s="10"/>
      <c r="F25" s="10"/>
      <c r="G25" s="10"/>
      <c r="H25" s="10"/>
      <c r="I25" s="6"/>
      <c r="J25" s="222"/>
      <c r="K25" s="222"/>
      <c r="L25" s="222"/>
      <c r="M25" s="222"/>
      <c r="N25" s="223"/>
      <c r="O25" s="223"/>
      <c r="P25" s="223"/>
      <c r="Q25" s="223"/>
      <c r="R25" s="223"/>
      <c r="S25" s="223"/>
      <c r="T25" s="223"/>
      <c r="U25" s="223"/>
      <c r="V25" s="223"/>
      <c r="W25" s="223"/>
      <c r="X25" s="223"/>
      <c r="Y25" s="82"/>
    </row>
    <row r="26" spans="1:34" ht="30" customHeight="1">
      <c r="A26" s="6"/>
      <c r="B26" s="715" t="s">
        <v>282</v>
      </c>
      <c r="C26" s="715"/>
      <c r="D26" s="715"/>
      <c r="E26" s="715"/>
      <c r="F26" s="715"/>
      <c r="G26" s="715"/>
      <c r="H26" s="715"/>
      <c r="I26" s="715"/>
      <c r="J26" s="715"/>
      <c r="K26" s="715"/>
      <c r="L26" s="715"/>
      <c r="M26" s="715"/>
      <c r="N26" s="715"/>
      <c r="O26" s="715"/>
      <c r="P26" s="715"/>
      <c r="Q26" s="715"/>
      <c r="R26" s="715"/>
      <c r="S26" s="715"/>
      <c r="T26" s="715"/>
      <c r="U26" s="715"/>
      <c r="V26" s="715"/>
      <c r="W26" s="715"/>
      <c r="X26" s="715"/>
      <c r="Y26" s="715"/>
    </row>
    <row r="27" spans="1:34" ht="18" customHeight="1">
      <c r="A27" s="6"/>
      <c r="B27" s="22" t="s">
        <v>283</v>
      </c>
      <c r="C27" s="722" t="s">
        <v>284</v>
      </c>
      <c r="D27" s="722"/>
      <c r="E27" s="722"/>
      <c r="F27" s="722"/>
      <c r="G27" s="722"/>
      <c r="H27" s="722"/>
      <c r="I27" s="722"/>
      <c r="J27" s="722"/>
      <c r="K27" s="722"/>
      <c r="L27" s="722"/>
      <c r="M27" s="722"/>
      <c r="N27" s="722"/>
      <c r="O27" s="722"/>
      <c r="P27" s="722"/>
      <c r="Q27" s="722"/>
      <c r="R27" s="722"/>
      <c r="S27" s="722"/>
      <c r="T27" s="722"/>
      <c r="U27" s="722"/>
      <c r="V27" s="722"/>
      <c r="W27" s="722"/>
      <c r="X27" s="722"/>
      <c r="Y27" s="722"/>
    </row>
    <row r="28" spans="1:34" ht="7.5" customHeight="1">
      <c r="A28" s="6"/>
      <c r="B28" s="224"/>
      <c r="C28" s="224"/>
      <c r="D28" s="224"/>
      <c r="E28" s="224"/>
      <c r="F28" s="224"/>
      <c r="G28" s="224"/>
      <c r="H28" s="224"/>
      <c r="I28" s="224"/>
      <c r="J28" s="224"/>
      <c r="K28" s="224"/>
      <c r="L28" s="224"/>
      <c r="M28" s="224"/>
      <c r="N28" s="224"/>
      <c r="O28" s="224"/>
      <c r="P28" s="224"/>
      <c r="Q28" s="224"/>
      <c r="R28" s="224"/>
      <c r="S28" s="224"/>
      <c r="T28" s="224"/>
      <c r="U28" s="224"/>
      <c r="V28" s="224"/>
      <c r="W28" s="224"/>
      <c r="X28" s="224"/>
      <c r="Y28" s="224"/>
    </row>
    <row r="29" spans="1:34" ht="15" customHeight="1">
      <c r="A29" s="6">
        <v>1</v>
      </c>
      <c r="B29" s="225" t="str">
        <f>IF(入力!D98="①申請書の提出日現在、長岡市と災害協定を締結している。","☑","□")</f>
        <v>□</v>
      </c>
      <c r="C29" s="722" t="s">
        <v>285</v>
      </c>
      <c r="D29" s="722"/>
      <c r="E29" s="722"/>
      <c r="F29" s="722"/>
      <c r="G29" s="722"/>
      <c r="H29" s="722"/>
      <c r="I29" s="722"/>
      <c r="J29" s="722"/>
      <c r="K29" s="722"/>
      <c r="L29" s="722"/>
      <c r="M29" s="722"/>
      <c r="N29" s="722"/>
      <c r="O29" s="722"/>
      <c r="P29" s="722"/>
      <c r="Q29" s="722"/>
      <c r="R29" s="722"/>
      <c r="S29" s="722"/>
      <c r="T29" s="722"/>
      <c r="U29" s="722"/>
      <c r="V29" s="722"/>
      <c r="W29" s="722"/>
      <c r="X29" s="722"/>
      <c r="Y29" s="722"/>
    </row>
    <row r="30" spans="1:34" ht="13.5" customHeight="1">
      <c r="A30" s="6"/>
      <c r="B30" s="226"/>
      <c r="C30" s="723" t="s">
        <v>286</v>
      </c>
      <c r="D30" s="723"/>
      <c r="E30" s="723"/>
      <c r="F30" s="723"/>
      <c r="G30" s="573" t="str">
        <f>入力!D99&amp;""</f>
        <v/>
      </c>
      <c r="H30" s="573"/>
      <c r="I30" s="573"/>
      <c r="J30" s="573"/>
      <c r="K30" s="573"/>
      <c r="L30" s="573"/>
      <c r="M30" s="573"/>
      <c r="N30" s="573"/>
      <c r="O30" s="6" t="s">
        <v>287</v>
      </c>
      <c r="P30" s="6"/>
      <c r="Q30" s="6"/>
      <c r="R30" s="6"/>
      <c r="S30" s="6"/>
      <c r="T30" s="6"/>
      <c r="U30" s="181"/>
      <c r="V30" s="181"/>
      <c r="W30" s="181"/>
      <c r="X30" s="181"/>
      <c r="Y30" s="181"/>
      <c r="AC30" s="288"/>
      <c r="AH30" s="114"/>
    </row>
    <row r="31" spans="1:34" ht="7.5" customHeight="1">
      <c r="A31" s="6"/>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34" ht="15" customHeight="1">
      <c r="A32" s="6">
        <v>2</v>
      </c>
      <c r="B32" s="225" t="str">
        <f>IF(入力!D98="②指示書により市有施設等の緊急的な修繕又は維持管理業務の実績がある。","☑","□")</f>
        <v>□</v>
      </c>
      <c r="C32" s="568" t="s">
        <v>288</v>
      </c>
      <c r="D32" s="568"/>
      <c r="E32" s="568"/>
      <c r="F32" s="568"/>
      <c r="G32" s="568"/>
      <c r="H32" s="568"/>
      <c r="I32" s="568"/>
      <c r="J32" s="568"/>
      <c r="K32" s="568"/>
      <c r="L32" s="568"/>
      <c r="M32" s="568"/>
      <c r="N32" s="568"/>
      <c r="O32" s="568"/>
      <c r="P32" s="568"/>
      <c r="Q32" s="568"/>
      <c r="R32" s="568"/>
      <c r="S32" s="568"/>
      <c r="T32" s="568"/>
      <c r="U32" s="568"/>
      <c r="V32" s="568"/>
      <c r="W32" s="568"/>
      <c r="X32" s="568"/>
      <c r="Y32" s="568"/>
    </row>
    <row r="33" spans="1:30" ht="7.5" customHeight="1">
      <c r="A33" s="6"/>
      <c r="B33" s="224"/>
      <c r="C33" s="224"/>
      <c r="D33" s="224"/>
      <c r="E33" s="224"/>
      <c r="F33" s="224"/>
      <c r="G33" s="224"/>
      <c r="H33" s="224"/>
      <c r="I33" s="224"/>
      <c r="J33" s="224"/>
      <c r="K33" s="224"/>
      <c r="L33" s="224"/>
      <c r="M33" s="224"/>
      <c r="N33" s="224"/>
      <c r="O33" s="224"/>
      <c r="P33" s="224"/>
      <c r="Q33" s="224"/>
      <c r="R33" s="224"/>
      <c r="S33" s="224"/>
      <c r="T33" s="224"/>
      <c r="U33" s="224"/>
      <c r="V33" s="224"/>
      <c r="W33" s="224"/>
      <c r="X33" s="224"/>
      <c r="Y33" s="224"/>
    </row>
    <row r="34" spans="1:30" ht="15" customHeight="1">
      <c r="A34" s="6">
        <v>3</v>
      </c>
      <c r="B34" s="225" t="str">
        <f>IF(入力!D98="③災害に起因する市有施設等の応急工事の実績がある。","☑","□")</f>
        <v>□</v>
      </c>
      <c r="C34" s="568" t="s">
        <v>289</v>
      </c>
      <c r="D34" s="568"/>
      <c r="E34" s="568"/>
      <c r="F34" s="568"/>
      <c r="G34" s="568"/>
      <c r="H34" s="568"/>
      <c r="I34" s="568"/>
      <c r="J34" s="568"/>
      <c r="K34" s="568"/>
      <c r="L34" s="568"/>
      <c r="M34" s="568"/>
      <c r="N34" s="568"/>
      <c r="O34" s="568"/>
      <c r="P34" s="568"/>
      <c r="Q34" s="568"/>
      <c r="R34" s="568"/>
      <c r="S34" s="568"/>
      <c r="T34" s="568"/>
      <c r="U34" s="568"/>
      <c r="V34" s="568"/>
      <c r="W34" s="568"/>
      <c r="X34" s="568"/>
      <c r="Y34" s="568"/>
    </row>
    <row r="35" spans="1:30" ht="7.5" customHeight="1">
      <c r="A35" s="6"/>
      <c r="B35" s="6"/>
      <c r="C35" s="6"/>
      <c r="D35" s="6"/>
      <c r="E35" s="6"/>
      <c r="F35" s="6"/>
      <c r="G35" s="6"/>
      <c r="H35" s="6"/>
      <c r="I35" s="6"/>
      <c r="J35" s="6"/>
      <c r="K35" s="6"/>
      <c r="L35" s="6"/>
      <c r="M35" s="6"/>
      <c r="N35" s="6"/>
      <c r="O35" s="6"/>
      <c r="P35" s="6"/>
      <c r="Q35" s="6"/>
      <c r="R35" s="6"/>
      <c r="S35" s="6"/>
      <c r="T35" s="6"/>
      <c r="U35" s="6"/>
      <c r="V35" s="6"/>
      <c r="W35" s="6"/>
      <c r="X35" s="6"/>
      <c r="Y35" s="6"/>
    </row>
    <row r="36" spans="1:30" ht="26.25" customHeight="1">
      <c r="A36" s="6"/>
      <c r="B36" s="715" t="s">
        <v>290</v>
      </c>
      <c r="C36" s="715"/>
      <c r="D36" s="715"/>
      <c r="E36" s="715"/>
      <c r="F36" s="715"/>
      <c r="G36" s="715"/>
      <c r="H36" s="715"/>
      <c r="I36" s="715"/>
      <c r="J36" s="715"/>
      <c r="K36" s="715"/>
      <c r="L36" s="715"/>
      <c r="M36" s="715"/>
      <c r="N36" s="715"/>
      <c r="O36" s="715"/>
      <c r="P36" s="715"/>
      <c r="Q36" s="715"/>
      <c r="R36" s="715"/>
      <c r="S36" s="715"/>
      <c r="T36" s="715"/>
      <c r="U36" s="715"/>
      <c r="V36" s="715"/>
      <c r="W36" s="715"/>
      <c r="X36" s="715"/>
      <c r="Y36" s="715"/>
    </row>
    <row r="37" spans="1:30" ht="74.25" customHeight="1">
      <c r="A37" s="6"/>
      <c r="B37" s="227" t="s">
        <v>283</v>
      </c>
      <c r="C37" s="716" t="s">
        <v>707</v>
      </c>
      <c r="D37" s="716"/>
      <c r="E37" s="716"/>
      <c r="F37" s="716"/>
      <c r="G37" s="716"/>
      <c r="H37" s="716"/>
      <c r="I37" s="716"/>
      <c r="J37" s="716"/>
      <c r="K37" s="716"/>
      <c r="L37" s="716"/>
      <c r="M37" s="716"/>
      <c r="N37" s="716"/>
      <c r="O37" s="716"/>
      <c r="P37" s="716"/>
      <c r="Q37" s="716"/>
      <c r="R37" s="716"/>
      <c r="S37" s="716"/>
      <c r="T37" s="716"/>
      <c r="U37" s="716"/>
      <c r="V37" s="716"/>
      <c r="W37" s="716"/>
      <c r="X37" s="716"/>
      <c r="Y37" s="716"/>
    </row>
    <row r="38" spans="1:30" ht="7.5" customHeight="1">
      <c r="A38" s="6"/>
      <c r="B38" s="228"/>
      <c r="C38" s="229"/>
      <c r="D38" s="230"/>
      <c r="E38" s="230"/>
      <c r="F38" s="230"/>
      <c r="G38" s="230"/>
      <c r="H38" s="230"/>
      <c r="I38" s="230"/>
      <c r="J38" s="230"/>
      <c r="K38" s="230"/>
      <c r="L38" s="230"/>
      <c r="M38" s="230"/>
      <c r="N38" s="230"/>
      <c r="O38" s="230"/>
      <c r="P38" s="230"/>
      <c r="Q38" s="230"/>
      <c r="R38" s="230"/>
      <c r="S38" s="230"/>
      <c r="T38" s="230"/>
      <c r="U38" s="230"/>
      <c r="V38" s="230"/>
      <c r="W38" s="230"/>
      <c r="X38" s="230"/>
      <c r="Y38" s="231"/>
    </row>
    <row r="39" spans="1:30" ht="15" customHeight="1">
      <c r="A39" s="6"/>
      <c r="B39" s="717" t="s">
        <v>291</v>
      </c>
      <c r="C39" s="718"/>
      <c r="D39" s="718"/>
      <c r="E39" s="718"/>
      <c r="F39" s="718"/>
      <c r="G39" s="718"/>
      <c r="H39" s="718"/>
      <c r="I39" s="718"/>
      <c r="J39" s="718"/>
      <c r="K39" s="718"/>
      <c r="L39" s="718"/>
      <c r="M39" s="718"/>
      <c r="N39" s="718"/>
      <c r="O39" s="718"/>
      <c r="P39" s="718"/>
      <c r="Q39" s="718"/>
      <c r="R39" s="718"/>
      <c r="S39" s="718"/>
      <c r="T39" s="718"/>
      <c r="U39" s="718"/>
      <c r="V39" s="718"/>
      <c r="W39" s="718"/>
      <c r="X39" s="718"/>
      <c r="Y39" s="719"/>
    </row>
    <row r="40" spans="1:30" ht="15" customHeight="1">
      <c r="A40" s="6"/>
      <c r="B40" s="232" t="s">
        <v>292</v>
      </c>
      <c r="C40" s="233"/>
      <c r="D40" s="233"/>
      <c r="E40" s="233"/>
      <c r="F40" s="233"/>
      <c r="G40" s="233"/>
      <c r="H40" s="233"/>
      <c r="I40" s="233"/>
      <c r="J40" s="233"/>
      <c r="K40" s="233"/>
      <c r="L40" s="233"/>
      <c r="M40" s="233"/>
      <c r="N40" s="233"/>
      <c r="O40" s="233"/>
      <c r="P40" s="233"/>
      <c r="Q40" s="233"/>
      <c r="R40" s="233"/>
      <c r="S40" s="233"/>
      <c r="T40" s="233"/>
      <c r="U40" s="233"/>
      <c r="V40" s="233"/>
      <c r="W40" s="233"/>
      <c r="X40" s="233"/>
      <c r="Y40" s="234"/>
    </row>
    <row r="41" spans="1:30" ht="7.5" customHeight="1">
      <c r="A41" s="6"/>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4"/>
    </row>
    <row r="42" spans="1:30" ht="15" customHeight="1">
      <c r="A42" s="6"/>
      <c r="B42" s="232" t="s">
        <v>293</v>
      </c>
      <c r="C42" s="233"/>
      <c r="D42" s="233"/>
      <c r="E42" s="233"/>
      <c r="F42" s="233"/>
      <c r="G42" s="233"/>
      <c r="H42" s="233"/>
      <c r="I42" s="233"/>
      <c r="J42" s="233"/>
      <c r="K42" s="233"/>
      <c r="L42" s="233"/>
      <c r="M42" s="233"/>
      <c r="N42" s="233"/>
      <c r="O42" s="233"/>
      <c r="P42" s="233"/>
      <c r="Q42" s="233"/>
      <c r="R42" s="233"/>
      <c r="S42" s="233"/>
      <c r="T42" s="233"/>
      <c r="U42" s="233"/>
      <c r="V42" s="233"/>
      <c r="W42" s="233"/>
      <c r="X42" s="233"/>
      <c r="Y42" s="234"/>
      <c r="Z42" s="287"/>
      <c r="AB42" s="720"/>
      <c r="AC42" s="720"/>
      <c r="AD42" s="720"/>
    </row>
    <row r="43" spans="1:30" ht="15" customHeight="1">
      <c r="A43" s="6"/>
      <c r="B43" s="232" t="s">
        <v>294</v>
      </c>
      <c r="C43" s="233" t="str">
        <f>IF(入力!D101="〇","☑","□")</f>
        <v>□</v>
      </c>
      <c r="D43" s="233" t="s">
        <v>269</v>
      </c>
      <c r="E43" s="233"/>
      <c r="F43" s="233"/>
      <c r="G43" s="233" t="str">
        <f>IF(入力!D102="〇","☑","□")</f>
        <v>□</v>
      </c>
      <c r="H43" s="233" t="s">
        <v>270</v>
      </c>
      <c r="I43" s="233"/>
      <c r="J43" s="233"/>
      <c r="K43" s="233"/>
      <c r="L43" s="233" t="str">
        <f>IF(入力!D103="〇","☑","□")</f>
        <v>□</v>
      </c>
      <c r="M43" s="233" t="s">
        <v>271</v>
      </c>
      <c r="N43" s="233"/>
      <c r="O43" s="233" t="str">
        <f>IF(入力!D104="〇","☑","□")</f>
        <v>□</v>
      </c>
      <c r="P43" s="233" t="s">
        <v>272</v>
      </c>
      <c r="Q43" s="233"/>
      <c r="R43" s="233"/>
      <c r="S43" s="233"/>
      <c r="T43" s="233"/>
      <c r="U43" s="233"/>
      <c r="V43" s="233"/>
      <c r="W43" s="233"/>
      <c r="X43" s="233"/>
      <c r="Y43" s="234"/>
    </row>
    <row r="44" spans="1:30" ht="7.5" customHeight="1">
      <c r="A44" s="6"/>
      <c r="B44" s="235"/>
      <c r="C44" s="236"/>
      <c r="D44" s="236"/>
      <c r="E44" s="236"/>
      <c r="F44" s="236"/>
      <c r="G44" s="236"/>
      <c r="H44" s="236"/>
      <c r="I44" s="236"/>
      <c r="J44" s="236"/>
      <c r="K44" s="236"/>
      <c r="L44" s="236"/>
      <c r="M44" s="236"/>
      <c r="N44" s="236"/>
      <c r="O44" s="236"/>
      <c r="P44" s="236"/>
      <c r="Q44" s="236"/>
      <c r="R44" s="236"/>
      <c r="S44" s="236"/>
      <c r="T44" s="236"/>
      <c r="U44" s="236"/>
      <c r="V44" s="236"/>
      <c r="W44" s="236"/>
      <c r="X44" s="236"/>
      <c r="Y44" s="237"/>
    </row>
    <row r="45" spans="1:30" ht="7.5" customHeight="1">
      <c r="A45" s="6"/>
      <c r="B45" s="6"/>
      <c r="C45" s="6"/>
      <c r="D45" s="6"/>
      <c r="E45" s="6"/>
      <c r="F45" s="6"/>
      <c r="G45" s="6"/>
      <c r="H45" s="6"/>
      <c r="I45" s="6"/>
      <c r="J45" s="6"/>
      <c r="K45" s="6"/>
      <c r="L45" s="6"/>
      <c r="M45" s="6"/>
      <c r="N45" s="6"/>
      <c r="O45" s="6"/>
      <c r="P45" s="6"/>
      <c r="Q45" s="6"/>
      <c r="R45" s="6"/>
      <c r="S45" s="6"/>
      <c r="T45" s="6"/>
      <c r="U45" s="6"/>
      <c r="V45" s="6"/>
      <c r="W45" s="6"/>
      <c r="X45" s="6"/>
      <c r="Y45" s="6"/>
    </row>
    <row r="46" spans="1:30" s="115" customFormat="1" ht="11.25" customHeight="1">
      <c r="A46" s="110"/>
      <c r="B46" s="110"/>
      <c r="C46" s="110"/>
      <c r="D46" s="110"/>
      <c r="E46" s="110"/>
      <c r="F46" s="110"/>
      <c r="G46" s="238"/>
      <c r="H46" s="238"/>
      <c r="I46" s="238"/>
      <c r="J46" s="721" t="s">
        <v>295</v>
      </c>
      <c r="K46" s="721"/>
      <c r="L46" s="183"/>
      <c r="M46" s="721" t="str">
        <f>入力!D9&amp;""</f>
        <v/>
      </c>
      <c r="N46" s="721"/>
      <c r="O46" s="721"/>
      <c r="P46" s="721"/>
      <c r="Q46" s="220"/>
      <c r="R46" s="220"/>
      <c r="S46" s="220"/>
      <c r="T46" s="110"/>
      <c r="U46" s="110"/>
      <c r="V46" s="110"/>
      <c r="W46" s="110"/>
      <c r="X46" s="110"/>
      <c r="Y46" s="110"/>
    </row>
    <row r="47" spans="1:30" s="17" customFormat="1" ht="18.75" customHeight="1">
      <c r="A47" s="6"/>
      <c r="B47" s="6"/>
      <c r="C47" s="6"/>
      <c r="D47" s="6"/>
      <c r="E47" s="18"/>
      <c r="F47" s="18"/>
      <c r="G47" s="82"/>
      <c r="H47" s="82"/>
      <c r="I47" s="82"/>
      <c r="J47" s="523" t="s">
        <v>74</v>
      </c>
      <c r="K47" s="523"/>
      <c r="L47" s="44"/>
      <c r="M47" s="525" t="str">
        <f>入力!D10&amp;""</f>
        <v/>
      </c>
      <c r="N47" s="525"/>
      <c r="O47" s="525"/>
      <c r="P47" s="525"/>
      <c r="Q47" s="182"/>
      <c r="R47" s="97" t="s">
        <v>296</v>
      </c>
      <c r="S47" s="182"/>
      <c r="T47" s="218"/>
      <c r="U47" s="714" t="str">
        <f>IF(入力!D11="","",入力!D11)</f>
        <v/>
      </c>
      <c r="V47" s="714"/>
      <c r="W47" s="714"/>
      <c r="X47" s="714"/>
      <c r="Y47" s="714"/>
    </row>
    <row r="48" spans="1:30" ht="9" customHeight="1">
      <c r="A48" s="6"/>
      <c r="B48" s="6"/>
      <c r="C48" s="6"/>
      <c r="D48" s="6"/>
      <c r="E48" s="6"/>
      <c r="F48" s="6"/>
      <c r="G48" s="6"/>
      <c r="H48" s="6"/>
      <c r="I48" s="6"/>
      <c r="J48" s="6"/>
      <c r="K48" s="6"/>
      <c r="L48" s="6"/>
      <c r="M48" s="6"/>
      <c r="N48" s="6"/>
      <c r="O48" s="6"/>
      <c r="P48" s="6"/>
      <c r="Q48" s="6"/>
      <c r="R48" s="6"/>
      <c r="S48" s="6"/>
      <c r="T48" s="6"/>
      <c r="U48" s="6"/>
      <c r="V48" s="6"/>
      <c r="W48" s="6"/>
      <c r="X48" s="6"/>
      <c r="Y48" s="6"/>
    </row>
    <row r="49" spans="1:33" ht="9" customHeight="1">
      <c r="A49" s="287"/>
      <c r="B49" s="287"/>
      <c r="C49" s="287"/>
      <c r="D49" s="287"/>
      <c r="E49" s="287"/>
      <c r="F49" s="287"/>
      <c r="G49" s="287"/>
      <c r="H49" s="287"/>
      <c r="I49" s="287"/>
      <c r="J49" s="287"/>
      <c r="K49" s="287"/>
      <c r="L49" s="287"/>
      <c r="M49" s="287"/>
      <c r="N49" s="287"/>
      <c r="O49" s="287"/>
      <c r="P49" s="287"/>
      <c r="Q49" s="287"/>
      <c r="R49" s="287"/>
      <c r="S49" s="287"/>
      <c r="T49" s="287"/>
      <c r="U49" s="287"/>
      <c r="V49" s="287"/>
      <c r="W49" s="287"/>
      <c r="X49" s="287"/>
      <c r="Y49" s="287"/>
    </row>
    <row r="53" spans="1:33" ht="22.5" customHeight="1">
      <c r="AG53" s="290"/>
    </row>
    <row r="54" spans="1:33" ht="22.5" customHeight="1"/>
    <row r="55" spans="1:33" ht="22.5" customHeight="1"/>
    <row r="56" spans="1:33" ht="30" customHeight="1">
      <c r="AF56" s="288" t="str">
        <f>IF([1]入力!C54="〇","〇","")</f>
        <v/>
      </c>
    </row>
    <row r="57" spans="1:33" ht="30" customHeight="1">
      <c r="AF57" s="288"/>
    </row>
    <row r="58" spans="1:33" ht="30" customHeight="1">
      <c r="AF58" s="288"/>
    </row>
    <row r="59" spans="1:33" ht="30" customHeight="1">
      <c r="AF59" s="288"/>
    </row>
  </sheetData>
  <sheetProtection sheet="1" selectLockedCells="1"/>
  <mergeCells count="43">
    <mergeCell ref="T1:Y1"/>
    <mergeCell ref="T2:Y2"/>
    <mergeCell ref="A4:F4"/>
    <mergeCell ref="A8:Y8"/>
    <mergeCell ref="B10:I10"/>
    <mergeCell ref="B12:I12"/>
    <mergeCell ref="B13:I13"/>
    <mergeCell ref="J15:M15"/>
    <mergeCell ref="N15:X15"/>
    <mergeCell ref="B16:G16"/>
    <mergeCell ref="J16:M16"/>
    <mergeCell ref="N16:X16"/>
    <mergeCell ref="J17:M17"/>
    <mergeCell ref="N17:X17"/>
    <mergeCell ref="J18:M18"/>
    <mergeCell ref="N18:X18"/>
    <mergeCell ref="J19:M19"/>
    <mergeCell ref="N19:X19"/>
    <mergeCell ref="J20:M20"/>
    <mergeCell ref="N20:W20"/>
    <mergeCell ref="J21:M21"/>
    <mergeCell ref="N21:W21"/>
    <mergeCell ref="J22:M22"/>
    <mergeCell ref="N22:X22"/>
    <mergeCell ref="J23:M23"/>
    <mergeCell ref="N23:X23"/>
    <mergeCell ref="J24:Y24"/>
    <mergeCell ref="B26:Y26"/>
    <mergeCell ref="C27:Y27"/>
    <mergeCell ref="AB42:AD42"/>
    <mergeCell ref="J46:K46"/>
    <mergeCell ref="M46:P46"/>
    <mergeCell ref="C29:Y29"/>
    <mergeCell ref="C30:F30"/>
    <mergeCell ref="G30:N30"/>
    <mergeCell ref="C32:Y32"/>
    <mergeCell ref="C34:Y34"/>
    <mergeCell ref="J47:K47"/>
    <mergeCell ref="M47:P47"/>
    <mergeCell ref="U47:Y47"/>
    <mergeCell ref="B36:Y36"/>
    <mergeCell ref="C37:Y37"/>
    <mergeCell ref="B39:Y39"/>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colBreaks count="1" manualBreakCount="1">
    <brk id="25" max="48" man="1"/>
  </colBreaks>
  <extLst>
    <ext xmlns:x14="http://schemas.microsoft.com/office/spreadsheetml/2009/9/main" uri="{78C0D931-6437-407d-A8EE-F0AAD7539E65}">
      <x14:conditionalFormattings>
        <x14:conditionalFormatting xmlns:xm="http://schemas.microsoft.com/office/excel/2006/main">
          <x14:cfRule type="expression" priority="1" id="{B6F3A8AF-707F-4F3F-B631-76AE79F7471F}">
            <xm:f>ISBLANK(入力!$D$97)</xm:f>
            <x14:dxf>
              <fill>
                <patternFill>
                  <bgColor theme="1" tint="0.24994659260841701"/>
                </patternFill>
              </fill>
            </x14:dxf>
          </x14:cfRule>
          <xm:sqref>A1:Y48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L36"/>
  <sheetViews>
    <sheetView workbookViewId="0">
      <selection activeCell="L3" sqref="L3"/>
    </sheetView>
  </sheetViews>
  <sheetFormatPr defaultRowHeight="13.5"/>
  <cols>
    <col min="3" max="3" width="22.5" customWidth="1"/>
    <col min="4" max="4" width="11.625" bestFit="1" customWidth="1"/>
    <col min="12" max="12" width="11.625" bestFit="1" customWidth="1"/>
  </cols>
  <sheetData>
    <row r="1" spans="1:12" ht="60.75" thickBot="1">
      <c r="A1" s="186" t="s">
        <v>221</v>
      </c>
      <c r="B1" s="186" t="s">
        <v>222</v>
      </c>
      <c r="C1" s="187" t="s">
        <v>223</v>
      </c>
      <c r="D1" s="186" t="s">
        <v>224</v>
      </c>
      <c r="E1" s="186" t="s">
        <v>225</v>
      </c>
      <c r="F1" s="186" t="s">
        <v>226</v>
      </c>
      <c r="G1" s="186" t="s">
        <v>227</v>
      </c>
      <c r="H1" s="186" t="s">
        <v>228</v>
      </c>
      <c r="I1" s="186" t="s">
        <v>229</v>
      </c>
      <c r="J1" s="186" t="s">
        <v>230</v>
      </c>
      <c r="K1" s="186" t="s">
        <v>231</v>
      </c>
      <c r="L1" s="186" t="s">
        <v>232</v>
      </c>
    </row>
    <row r="2" spans="1:12" ht="14.25" hidden="1" thickTop="1">
      <c r="A2" s="188" t="s">
        <v>233</v>
      </c>
      <c r="B2" s="189">
        <v>1010</v>
      </c>
      <c r="C2" s="190" t="str">
        <f>IF($B2&lt;&gt;"",VLOOKUP($B2,[2]koshu!$A$2:$B$35,2,FALSE),"")</f>
        <v>土木一式</v>
      </c>
      <c r="D2" s="191">
        <v>77382</v>
      </c>
      <c r="E2" s="192">
        <v>1</v>
      </c>
      <c r="F2" s="189">
        <v>1000</v>
      </c>
      <c r="G2" s="189">
        <v>10</v>
      </c>
      <c r="H2" s="189">
        <v>20</v>
      </c>
      <c r="I2" s="189">
        <v>30</v>
      </c>
      <c r="J2" s="188" t="s">
        <v>234</v>
      </c>
      <c r="K2" s="193">
        <v>1</v>
      </c>
      <c r="L2" s="191">
        <v>77382</v>
      </c>
    </row>
    <row r="3" spans="1:12" ht="14.25" thickTop="1">
      <c r="A3" s="196">
        <f>入力!D5</f>
        <v>0</v>
      </c>
      <c r="B3" s="196">
        <v>1010</v>
      </c>
      <c r="C3" s="194" t="str">
        <f>IF($B3&lt;&gt;"",VLOOKUP($B3,[2]koshu!$A$2:$B$35,2,FALSE),"")</f>
        <v>土木一式</v>
      </c>
      <c r="D3" s="196"/>
      <c r="E3" s="196" t="str">
        <f>IF(入札参加希望業種調書!B8="特定",1,IF(入札参加希望業種調書!B8="一般",0,""))</f>
        <v/>
      </c>
      <c r="F3" s="196" t="str">
        <f>入札参加希望業種調書!K8</f>
        <v/>
      </c>
      <c r="G3" s="196" t="str">
        <f>入札参加希望業種調書!G8</f>
        <v/>
      </c>
      <c r="H3" s="196" t="str">
        <f>入札参加希望業種調書!H8</f>
        <v/>
      </c>
      <c r="I3" s="196" t="str">
        <f>入札参加希望業種調書!I8</f>
        <v/>
      </c>
      <c r="J3" s="196" t="str">
        <f>IF(入札参加希望業種調書!L8="－","",入札参加希望業種調書!L8)</f>
        <v/>
      </c>
      <c r="K3" s="196">
        <f>IF(入力!D101="〇",1,0)</f>
        <v>0</v>
      </c>
      <c r="L3" s="196"/>
    </row>
    <row r="4" spans="1:12">
      <c r="A4" s="196">
        <f>入力!D5</f>
        <v>0</v>
      </c>
      <c r="B4" s="196">
        <v>1011</v>
      </c>
      <c r="C4" s="194" t="str">
        <f>IF($B4&lt;&gt;"",VLOOKUP($B4,[2]koshu!$A$2:$B$35,2,FALSE),"")</f>
        <v>プレストレストコンクリート</v>
      </c>
      <c r="D4" s="196"/>
      <c r="E4" s="196" t="str">
        <f>IF(入札参加希望業種調書!B9="特定",1,IF(入札参加希望業種調書!B9="一般",0,""))</f>
        <v/>
      </c>
      <c r="F4" s="196" t="str">
        <f>入札参加希望業種調書!K9</f>
        <v/>
      </c>
      <c r="G4" s="196">
        <f>入札参加希望業種調書!G9</f>
        <v>0</v>
      </c>
      <c r="H4" s="196">
        <f>入札参加希望業種調書!H9</f>
        <v>0</v>
      </c>
      <c r="I4" s="196">
        <f>入札参加希望業種調書!I9</f>
        <v>0</v>
      </c>
      <c r="J4" s="196"/>
      <c r="K4" s="196"/>
      <c r="L4" s="196"/>
    </row>
    <row r="5" spans="1:12">
      <c r="A5" s="196">
        <f>入力!D5</f>
        <v>0</v>
      </c>
      <c r="B5" s="196">
        <v>1012</v>
      </c>
      <c r="C5" s="194" t="str">
        <f>IF($B5&lt;&gt;"",VLOOKUP($B5,[2]koshu!$A$2:$B$35,2,FALSE),"")</f>
        <v>下水道管渠</v>
      </c>
      <c r="D5" s="196"/>
      <c r="E5" s="196" t="str">
        <f>IF(入札参加希望業種調書!B8="特定",1,IF(入札参加希望業種調書!B8="一般",0,""))</f>
        <v/>
      </c>
      <c r="F5" s="196" t="str">
        <f>入札参加希望業種調書!K8</f>
        <v/>
      </c>
      <c r="G5" s="196">
        <f>入札参加希望業種調書!G10</f>
        <v>0</v>
      </c>
      <c r="H5" s="196">
        <f>入札参加希望業種調書!H10</f>
        <v>0</v>
      </c>
      <c r="I5" s="196">
        <f>入札参加希望業種調書!I10</f>
        <v>0</v>
      </c>
      <c r="J5" s="196" t="str">
        <f>IF(入札参加希望業種調書!L8="－","",入札参加希望業種調書!L8)</f>
        <v/>
      </c>
      <c r="K5" s="196">
        <f>IF(入力!D102="〇",1,0)</f>
        <v>0</v>
      </c>
      <c r="L5" s="196"/>
    </row>
    <row r="6" spans="1:12">
      <c r="A6" s="196">
        <f>入力!D5</f>
        <v>0</v>
      </c>
      <c r="B6" s="196">
        <v>1020</v>
      </c>
      <c r="C6" s="194" t="str">
        <f>IF($B6&lt;&gt;"",VLOOKUP($B6,[2]koshu!$A$2:$B$35,2,FALSE),"")</f>
        <v>建築一式</v>
      </c>
      <c r="D6" s="196"/>
      <c r="E6" s="196" t="str">
        <f>IF(入札参加希望業種調書!B10="特定",1,IF(入札参加希望業種調書!B10="一般",0,""))</f>
        <v/>
      </c>
      <c r="F6" s="196" t="str">
        <f>入札参加希望業種調書!K10</f>
        <v/>
      </c>
      <c r="G6" s="196">
        <f>入札参加希望業種調書!G10</f>
        <v>0</v>
      </c>
      <c r="H6" s="196">
        <f>入札参加希望業種調書!H10</f>
        <v>0</v>
      </c>
      <c r="I6" s="196">
        <f>入札参加希望業種調書!I10</f>
        <v>0</v>
      </c>
      <c r="J6" s="196" t="str">
        <f>IF(入札参加希望業種調書!L10="－","",入札参加希望業種調書!L10)</f>
        <v/>
      </c>
      <c r="K6" s="196"/>
      <c r="L6" s="196"/>
    </row>
    <row r="7" spans="1:12">
      <c r="A7" s="196">
        <f>入力!D5</f>
        <v>0</v>
      </c>
      <c r="B7" s="196">
        <v>1030</v>
      </c>
      <c r="C7" s="194" t="str">
        <f>IF($B7&lt;&gt;"",VLOOKUP($B7,[2]koshu!$A$2:$B$35,2,FALSE),"")</f>
        <v>大工</v>
      </c>
      <c r="D7" s="196"/>
      <c r="E7" s="196" t="str">
        <f>IF(入札参加希望業種調書!B11="特定",1,IF(入札参加希望業種調書!B11="一般",0,""))</f>
        <v/>
      </c>
      <c r="F7" s="196" t="str">
        <f>入札参加希望業種調書!K11</f>
        <v/>
      </c>
      <c r="G7" s="196">
        <f>入札参加希望業種調書!G11</f>
        <v>0</v>
      </c>
      <c r="H7" s="196">
        <f>入札参加希望業種調書!H11</f>
        <v>0</v>
      </c>
      <c r="I7" s="196">
        <f>入札参加希望業種調書!I11</f>
        <v>0</v>
      </c>
      <c r="J7" s="196"/>
      <c r="K7" s="196"/>
      <c r="L7" s="196"/>
    </row>
    <row r="8" spans="1:12">
      <c r="A8" s="196">
        <f>入力!D5</f>
        <v>0</v>
      </c>
      <c r="B8" s="196">
        <v>1040</v>
      </c>
      <c r="C8" s="194" t="str">
        <f>IF($B8&lt;&gt;"",VLOOKUP($B8,[2]koshu!$A$2:$B$35,2,FALSE),"")</f>
        <v>左官</v>
      </c>
      <c r="D8" s="196"/>
      <c r="E8" s="196" t="str">
        <f>IF(入札参加希望業種調書!B12="特定",1,IF(入札参加希望業種調書!B12="一般",0,""))</f>
        <v/>
      </c>
      <c r="F8" s="196" t="str">
        <f>入札参加希望業種調書!K12</f>
        <v/>
      </c>
      <c r="G8" s="196">
        <f>入札参加希望業種調書!G12</f>
        <v>0</v>
      </c>
      <c r="H8" s="196">
        <f>入札参加希望業種調書!H12</f>
        <v>0</v>
      </c>
      <c r="I8" s="196">
        <f>入札参加希望業種調書!I12</f>
        <v>0</v>
      </c>
      <c r="J8" s="196"/>
      <c r="K8" s="196"/>
      <c r="L8" s="196"/>
    </row>
    <row r="9" spans="1:12">
      <c r="A9" s="196">
        <f>入力!D5</f>
        <v>0</v>
      </c>
      <c r="B9" s="196">
        <v>1050</v>
      </c>
      <c r="C9" s="194" t="str">
        <f>IF($B9&lt;&gt;"",VLOOKUP($B9,[2]koshu!$A$2:$B$35,2,FALSE),"")</f>
        <v>とび・土工・コンクリート</v>
      </c>
      <c r="D9" s="196"/>
      <c r="E9" s="196" t="str">
        <f>IF(入札参加希望業種調書!B13="特定",1,IF(入札参加希望業種調書!B13="一般",0,""))</f>
        <v/>
      </c>
      <c r="F9" s="196" t="str">
        <f>入札参加希望業種調書!K13</f>
        <v/>
      </c>
      <c r="G9" s="196">
        <f>入札参加希望業種調書!G13</f>
        <v>0</v>
      </c>
      <c r="H9" s="196">
        <f>入札参加希望業種調書!H13</f>
        <v>0</v>
      </c>
      <c r="I9" s="196">
        <f>入札参加希望業種調書!I13</f>
        <v>0</v>
      </c>
      <c r="J9" s="196"/>
      <c r="K9" s="196"/>
      <c r="L9" s="196"/>
    </row>
    <row r="10" spans="1:12">
      <c r="A10" s="196">
        <f>入力!D5</f>
        <v>0</v>
      </c>
      <c r="B10" s="196">
        <v>1051</v>
      </c>
      <c r="C10" s="194" t="str">
        <f>IF($B10&lt;&gt;"",VLOOKUP($B10,[2]koshu!$A$2:$B$35,2,FALSE),"")</f>
        <v>法面処理</v>
      </c>
      <c r="D10" s="196"/>
      <c r="E10" s="196" t="str">
        <f>IF(入札参加希望業種調書!B14="特定",1,IF(入札参加希望業種調書!B14="一般",0,""))</f>
        <v/>
      </c>
      <c r="F10" s="196" t="str">
        <f>入札参加希望業種調書!K14</f>
        <v/>
      </c>
      <c r="G10" s="196">
        <f>入札参加希望業種調書!G14</f>
        <v>0</v>
      </c>
      <c r="H10" s="196">
        <f>入札参加希望業種調書!H14</f>
        <v>0</v>
      </c>
      <c r="I10" s="196">
        <f>入札参加希望業種調書!I14</f>
        <v>0</v>
      </c>
      <c r="J10" s="196"/>
      <c r="K10" s="196"/>
      <c r="L10" s="196"/>
    </row>
    <row r="11" spans="1:12">
      <c r="A11" s="196">
        <f>入力!D5</f>
        <v>0</v>
      </c>
      <c r="B11" s="196">
        <v>1060</v>
      </c>
      <c r="C11" s="194" t="str">
        <f>IF($B11&lt;&gt;"",VLOOKUP($B11,[2]koshu!$A$2:$B$35,2,FALSE),"")</f>
        <v>石</v>
      </c>
      <c r="D11" s="196"/>
      <c r="E11" s="196" t="str">
        <f>IF(入札参加希望業種調書!B15="特定",1,IF(入札参加希望業種調書!B15="一般",0,""))</f>
        <v/>
      </c>
      <c r="F11" s="196" t="str">
        <f>入札参加希望業種調書!K15</f>
        <v/>
      </c>
      <c r="G11" s="196">
        <f>入札参加希望業種調書!G15</f>
        <v>0</v>
      </c>
      <c r="H11" s="196">
        <f>入札参加希望業種調書!H15</f>
        <v>0</v>
      </c>
      <c r="I11" s="196">
        <f>入札参加希望業種調書!I15</f>
        <v>0</v>
      </c>
      <c r="J11" s="196"/>
      <c r="K11" s="196"/>
      <c r="L11" s="196"/>
    </row>
    <row r="12" spans="1:12">
      <c r="A12" s="196">
        <f>入力!D5</f>
        <v>0</v>
      </c>
      <c r="B12" s="196">
        <v>1070</v>
      </c>
      <c r="C12" s="194" t="str">
        <f>IF($B12&lt;&gt;"",VLOOKUP($B12,[2]koshu!$A$2:$B$35,2,FALSE),"")</f>
        <v>屋根</v>
      </c>
      <c r="D12" s="196"/>
      <c r="E12" s="196" t="str">
        <f>IF(入札参加希望業種調書!B16="特定",1,IF(入札参加希望業種調書!B16="一般",0,""))</f>
        <v/>
      </c>
      <c r="F12" s="196" t="str">
        <f>入札参加希望業種調書!K16</f>
        <v/>
      </c>
      <c r="G12" s="196">
        <f>入札参加希望業種調書!G16</f>
        <v>0</v>
      </c>
      <c r="H12" s="196">
        <f>入札参加希望業種調書!H16</f>
        <v>0</v>
      </c>
      <c r="I12" s="196">
        <f>入札参加希望業種調書!I16</f>
        <v>0</v>
      </c>
      <c r="J12" s="196"/>
      <c r="K12" s="196"/>
      <c r="L12" s="196"/>
    </row>
    <row r="13" spans="1:12">
      <c r="A13" s="196">
        <f>入力!D5</f>
        <v>0</v>
      </c>
      <c r="B13" s="196">
        <v>1080</v>
      </c>
      <c r="C13" s="194" t="str">
        <f>IF($B13&lt;&gt;"",VLOOKUP($B13,[2]koshu!$A$2:$B$35,2,FALSE),"")</f>
        <v>電気</v>
      </c>
      <c r="D13" s="196"/>
      <c r="E13" s="196" t="str">
        <f>IF(入札参加希望業種調書!B17="特定",1,IF(入札参加希望業種調書!B17="一般",0,""))</f>
        <v/>
      </c>
      <c r="F13" s="196" t="str">
        <f>入札参加希望業種調書!K17</f>
        <v/>
      </c>
      <c r="G13" s="196">
        <f>入札参加希望業種調書!G17</f>
        <v>0</v>
      </c>
      <c r="H13" s="196">
        <f>入札参加希望業種調書!H17</f>
        <v>0</v>
      </c>
      <c r="I13" s="196">
        <f>入札参加希望業種調書!I17</f>
        <v>0</v>
      </c>
      <c r="J13" s="196" t="str">
        <f>IF(入札参加希望業種調書!L17="－","",入札参加希望業種調書!L17)</f>
        <v/>
      </c>
      <c r="K13" s="196"/>
      <c r="L13" s="196"/>
    </row>
    <row r="14" spans="1:12">
      <c r="A14" s="196">
        <f>入力!D5</f>
        <v>0</v>
      </c>
      <c r="B14" s="196">
        <v>1090</v>
      </c>
      <c r="C14" s="194" t="str">
        <f>IF($B14&lt;&gt;"",VLOOKUP($B14,[2]koshu!$A$2:$B$35,2,FALSE),"")</f>
        <v>管</v>
      </c>
      <c r="D14" s="196"/>
      <c r="E14" s="196" t="str">
        <f>IF(入札参加希望業種調書!B18="特定",1,IF(入札参加希望業種調書!B18="一般",0,""))</f>
        <v/>
      </c>
      <c r="F14" s="196" t="str">
        <f>入札参加希望業種調書!K18</f>
        <v/>
      </c>
      <c r="G14" s="196">
        <f>入札参加希望業種調書!G18</f>
        <v>0</v>
      </c>
      <c r="H14" s="196">
        <f>入札参加希望業種調書!H18</f>
        <v>0</v>
      </c>
      <c r="I14" s="196">
        <f>入札参加希望業種調書!I18</f>
        <v>0</v>
      </c>
      <c r="J14" s="196" t="str">
        <f>IF(入札参加希望業種調書!L18="－","",入札参加希望業種調書!L18)</f>
        <v/>
      </c>
      <c r="K14" s="196">
        <f>IF(入力!D103="〇",1,0)</f>
        <v>0</v>
      </c>
      <c r="L14" s="196"/>
    </row>
    <row r="15" spans="1:12">
      <c r="A15" s="196">
        <f>入力!D5</f>
        <v>0</v>
      </c>
      <c r="B15" s="196">
        <v>1100</v>
      </c>
      <c r="C15" s="194" t="str">
        <f>IF($B15&lt;&gt;"",VLOOKUP($B15,[2]koshu!$A$2:$B$35,2,FALSE),"")</f>
        <v>タイル・れんが・ブロック</v>
      </c>
      <c r="D15" s="196"/>
      <c r="E15" s="196" t="str">
        <f>IF(入札参加希望業種調書!B19="特定",1,IF(入札参加希望業種調書!B19="一般",0,""))</f>
        <v/>
      </c>
      <c r="F15" s="196" t="str">
        <f>入札参加希望業種調書!K19</f>
        <v/>
      </c>
      <c r="G15" s="196">
        <f>入札参加希望業種調書!G19</f>
        <v>0</v>
      </c>
      <c r="H15" s="196">
        <f>入札参加希望業種調書!H19</f>
        <v>0</v>
      </c>
      <c r="I15" s="196">
        <f>入札参加希望業種調書!I19</f>
        <v>0</v>
      </c>
      <c r="J15" s="196"/>
      <c r="K15" s="196"/>
      <c r="L15" s="196"/>
    </row>
    <row r="16" spans="1:12">
      <c r="A16" s="196">
        <f>入力!D5</f>
        <v>0</v>
      </c>
      <c r="B16" s="196">
        <v>1110</v>
      </c>
      <c r="C16" s="194" t="str">
        <f>IF($B16&lt;&gt;"",VLOOKUP($B16,[2]koshu!$A$2:$B$35,2,FALSE),"")</f>
        <v>鋼構造物</v>
      </c>
      <c r="D16" s="196"/>
      <c r="E16" s="196" t="str">
        <f>IF(入札参加希望業種調書!B20="特定",1,IF(入札参加希望業種調書!B20="一般",0,""))</f>
        <v/>
      </c>
      <c r="F16" s="196" t="str">
        <f>入札参加希望業種調書!K20</f>
        <v/>
      </c>
      <c r="G16" s="196">
        <f>入札参加希望業種調書!G20</f>
        <v>0</v>
      </c>
      <c r="H16" s="196">
        <f>入札参加希望業種調書!H20</f>
        <v>0</v>
      </c>
      <c r="I16" s="196">
        <f>入札参加希望業種調書!I20</f>
        <v>0</v>
      </c>
      <c r="J16" s="196"/>
      <c r="K16" s="196"/>
      <c r="L16" s="196"/>
    </row>
    <row r="17" spans="1:12">
      <c r="A17" s="196">
        <f>入力!D5</f>
        <v>0</v>
      </c>
      <c r="B17" s="196">
        <v>1111</v>
      </c>
      <c r="C17" s="194" t="str">
        <f>IF($B17&lt;&gt;"",VLOOKUP($B17,[2]koshu!$A$2:$B$35,2,FALSE),"")</f>
        <v>鋼橋上部</v>
      </c>
      <c r="D17" s="196"/>
      <c r="E17" s="196" t="str">
        <f>IF(入札参加希望業種調書!B21="特定",1,IF(入札参加希望業種調書!B21="一般",0,""))</f>
        <v/>
      </c>
      <c r="F17" s="196" t="str">
        <f>入札参加希望業種調書!K21</f>
        <v/>
      </c>
      <c r="G17" s="196">
        <f>入札参加希望業種調書!G21</f>
        <v>0</v>
      </c>
      <c r="H17" s="196">
        <f>入札参加希望業種調書!H21</f>
        <v>0</v>
      </c>
      <c r="I17" s="196">
        <f>入札参加希望業種調書!I21</f>
        <v>0</v>
      </c>
      <c r="J17" s="196"/>
      <c r="K17" s="196"/>
      <c r="L17" s="196"/>
    </row>
    <row r="18" spans="1:12">
      <c r="A18" s="196">
        <f>入力!D5</f>
        <v>0</v>
      </c>
      <c r="B18" s="196">
        <v>1120</v>
      </c>
      <c r="C18" s="194" t="str">
        <f>IF($B18&lt;&gt;"",VLOOKUP($B18,[2]koshu!$A$2:$B$35,2,FALSE),"")</f>
        <v>鉄筋</v>
      </c>
      <c r="D18" s="196"/>
      <c r="E18" s="196" t="str">
        <f>IF(入札参加希望業種調書!B22="特定",1,IF(入札参加希望業種調書!B22="一般",0,""))</f>
        <v/>
      </c>
      <c r="F18" s="196" t="str">
        <f>入札参加希望業種調書!K22</f>
        <v/>
      </c>
      <c r="G18" s="196">
        <f>入札参加希望業種調書!G22</f>
        <v>0</v>
      </c>
      <c r="H18" s="196">
        <f>入札参加希望業種調書!H22</f>
        <v>0</v>
      </c>
      <c r="I18" s="196">
        <f>入札参加希望業種調書!I22</f>
        <v>0</v>
      </c>
      <c r="J18" s="196"/>
      <c r="K18" s="196"/>
      <c r="L18" s="196"/>
    </row>
    <row r="19" spans="1:12">
      <c r="A19" s="196">
        <f>入力!D5</f>
        <v>0</v>
      </c>
      <c r="B19" s="196">
        <v>1130</v>
      </c>
      <c r="C19" s="194" t="str">
        <f>IF($B19&lt;&gt;"",VLOOKUP($B19,[2]koshu!$A$2:$B$35,2,FALSE),"")</f>
        <v>舗装</v>
      </c>
      <c r="D19" s="196"/>
      <c r="E19" s="196" t="str">
        <f>IF(入札参加希望業種調書!B23="特定",1,IF(入札参加希望業種調書!B23="一般",0,""))</f>
        <v/>
      </c>
      <c r="F19" s="196" t="str">
        <f>入札参加希望業種調書!K23</f>
        <v/>
      </c>
      <c r="G19" s="196">
        <f>入札参加希望業種調書!G23</f>
        <v>0</v>
      </c>
      <c r="H19" s="196">
        <f>入札参加希望業種調書!H23</f>
        <v>0</v>
      </c>
      <c r="I19" s="196">
        <f>入札参加希望業種調書!I23</f>
        <v>0</v>
      </c>
      <c r="J19" s="196" t="str">
        <f>IF(入札参加希望業種調書!L23="－","",入札参加希望業種調書!L23)</f>
        <v/>
      </c>
      <c r="K19" s="196"/>
      <c r="L19" s="196"/>
    </row>
    <row r="20" spans="1:12">
      <c r="A20" s="196">
        <f>入力!D5</f>
        <v>0</v>
      </c>
      <c r="B20" s="196">
        <v>1140</v>
      </c>
      <c r="C20" s="194" t="str">
        <f>IF($B20&lt;&gt;"",VLOOKUP($B20,[2]koshu!$A$2:$B$35,2,FALSE),"")</f>
        <v>しゅんせつ</v>
      </c>
      <c r="D20" s="196"/>
      <c r="E20" s="196" t="str">
        <f>IF(入札参加希望業種調書!B24="特定",1,IF(入札参加希望業種調書!B24="一般",0,""))</f>
        <v/>
      </c>
      <c r="F20" s="196" t="str">
        <f>入札参加希望業種調書!K24</f>
        <v/>
      </c>
      <c r="G20" s="196">
        <f>入札参加希望業種調書!G24</f>
        <v>0</v>
      </c>
      <c r="H20" s="196">
        <f>入札参加希望業種調書!H24</f>
        <v>0</v>
      </c>
      <c r="I20" s="196">
        <f>入札参加希望業種調書!I24</f>
        <v>0</v>
      </c>
      <c r="J20" s="196"/>
      <c r="K20" s="196"/>
      <c r="L20" s="196"/>
    </row>
    <row r="21" spans="1:12">
      <c r="A21" s="196">
        <f>入力!D5</f>
        <v>0</v>
      </c>
      <c r="B21" s="196">
        <v>1150</v>
      </c>
      <c r="C21" s="194" t="str">
        <f>IF($B21&lt;&gt;"",VLOOKUP($B21,[2]koshu!$A$2:$B$35,2,FALSE),"")</f>
        <v>板金</v>
      </c>
      <c r="D21" s="196"/>
      <c r="E21" s="196" t="str">
        <f>IF(入札参加希望業種調書!B25="特定",1,IF(入札参加希望業種調書!B25="一般",0,""))</f>
        <v/>
      </c>
      <c r="F21" s="196" t="str">
        <f>入札参加希望業種調書!K25</f>
        <v/>
      </c>
      <c r="G21" s="196">
        <f>入札参加希望業種調書!G25</f>
        <v>0</v>
      </c>
      <c r="H21" s="196">
        <f>入札参加希望業種調書!H25</f>
        <v>0</v>
      </c>
      <c r="I21" s="196">
        <f>入札参加希望業種調書!I25</f>
        <v>0</v>
      </c>
      <c r="J21" s="196"/>
      <c r="K21" s="196"/>
      <c r="L21" s="196"/>
    </row>
    <row r="22" spans="1:12">
      <c r="A22" s="196">
        <f>入力!D5</f>
        <v>0</v>
      </c>
      <c r="B22" s="196">
        <v>1160</v>
      </c>
      <c r="C22" s="194" t="str">
        <f>IF($B22&lt;&gt;"",VLOOKUP($B22,[2]koshu!$A$2:$B$35,2,FALSE),"")</f>
        <v>ガラス</v>
      </c>
      <c r="D22" s="196"/>
      <c r="E22" s="196" t="str">
        <f>IF(入札参加希望業種調書!B26="特定",1,IF(入札参加希望業種調書!B26="一般",0,""))</f>
        <v/>
      </c>
      <c r="F22" s="196" t="str">
        <f>入札参加希望業種調書!K26</f>
        <v/>
      </c>
      <c r="G22" s="196">
        <f>入札参加希望業種調書!G26</f>
        <v>0</v>
      </c>
      <c r="H22" s="196">
        <f>入札参加希望業種調書!H26</f>
        <v>0</v>
      </c>
      <c r="I22" s="196">
        <f>入札参加希望業種調書!I26</f>
        <v>0</v>
      </c>
      <c r="J22" s="196"/>
      <c r="K22" s="196"/>
      <c r="L22" s="196"/>
    </row>
    <row r="23" spans="1:12">
      <c r="A23" s="196">
        <f>入力!D5</f>
        <v>0</v>
      </c>
      <c r="B23" s="196">
        <v>1170</v>
      </c>
      <c r="C23" s="194" t="str">
        <f>IF($B23&lt;&gt;"",VLOOKUP($B23,[2]koshu!$A$2:$B$35,2,FALSE),"")</f>
        <v>塗装</v>
      </c>
      <c r="D23" s="196"/>
      <c r="E23" s="196" t="str">
        <f>IF(入札参加希望業種調書!B27="特定",1,IF(入札参加希望業種調書!B27="一般",0,""))</f>
        <v/>
      </c>
      <c r="F23" s="196" t="str">
        <f>入札参加希望業種調書!K27</f>
        <v/>
      </c>
      <c r="G23" s="196">
        <f>入札参加希望業種調書!G27</f>
        <v>0</v>
      </c>
      <c r="H23" s="196">
        <f>入札参加希望業種調書!H27</f>
        <v>0</v>
      </c>
      <c r="I23" s="196">
        <f>入札参加希望業種調書!I27</f>
        <v>0</v>
      </c>
      <c r="J23" s="196"/>
      <c r="K23" s="196"/>
      <c r="L23" s="196"/>
    </row>
    <row r="24" spans="1:12">
      <c r="A24" s="196">
        <f>入力!D5</f>
        <v>0</v>
      </c>
      <c r="B24" s="196">
        <v>1180</v>
      </c>
      <c r="C24" s="194" t="str">
        <f>IF($B24&lt;&gt;"",VLOOKUP($B24,[2]koshu!$A$2:$B$35,2,FALSE),"")</f>
        <v>防水</v>
      </c>
      <c r="D24" s="196"/>
      <c r="E24" s="196" t="str">
        <f>IF(入札参加希望業種調書!B28="特定",1,IF(入札参加希望業種調書!B28="一般",0,""))</f>
        <v/>
      </c>
      <c r="F24" s="196" t="str">
        <f>入札参加希望業種調書!K28</f>
        <v/>
      </c>
      <c r="G24" s="196">
        <f>入札参加希望業種調書!G28</f>
        <v>0</v>
      </c>
      <c r="H24" s="196">
        <f>入札参加希望業種調書!H28</f>
        <v>0</v>
      </c>
      <c r="I24" s="196">
        <f>入札参加希望業種調書!I28</f>
        <v>0</v>
      </c>
      <c r="J24" s="196"/>
      <c r="K24" s="196"/>
      <c r="L24" s="196"/>
    </row>
    <row r="25" spans="1:12">
      <c r="A25" s="196">
        <f>入力!D5</f>
        <v>0</v>
      </c>
      <c r="B25" s="196">
        <v>1190</v>
      </c>
      <c r="C25" s="194" t="str">
        <f>IF($B25&lt;&gt;"",VLOOKUP($B25,[2]koshu!$A$2:$B$35,2,FALSE),"")</f>
        <v>内装仕上</v>
      </c>
      <c r="D25" s="196"/>
      <c r="E25" s="196" t="str">
        <f>IF(入札参加希望業種調書!B29="特定",1,IF(入札参加希望業種調書!B29="一般",0,""))</f>
        <v/>
      </c>
      <c r="F25" s="196" t="str">
        <f>入札参加希望業種調書!K29</f>
        <v/>
      </c>
      <c r="G25" s="196">
        <f>入札参加希望業種調書!G29</f>
        <v>0</v>
      </c>
      <c r="H25" s="196">
        <f>入札参加希望業種調書!H29</f>
        <v>0</v>
      </c>
      <c r="I25" s="196">
        <f>入札参加希望業種調書!I29</f>
        <v>0</v>
      </c>
      <c r="J25" s="196"/>
      <c r="K25" s="196"/>
      <c r="L25" s="196"/>
    </row>
    <row r="26" spans="1:12">
      <c r="A26" s="196">
        <f>入力!D5</f>
        <v>0</v>
      </c>
      <c r="B26" s="196">
        <v>1200</v>
      </c>
      <c r="C26" s="194" t="str">
        <f>IF($B26&lt;&gt;"",VLOOKUP($B26,[2]koshu!$A$2:$B$35,2,FALSE),"")</f>
        <v>機械器具設置</v>
      </c>
      <c r="D26" s="196"/>
      <c r="E26" s="196" t="str">
        <f>IF(入札参加希望業種調書!B30="特定",1,IF(入札参加希望業種調書!B30="一般",0,""))</f>
        <v/>
      </c>
      <c r="F26" s="196" t="str">
        <f>入札参加希望業種調書!K30</f>
        <v/>
      </c>
      <c r="G26" s="196">
        <f>入札参加希望業種調書!G30</f>
        <v>0</v>
      </c>
      <c r="H26" s="196">
        <f>入札参加希望業種調書!H30</f>
        <v>0</v>
      </c>
      <c r="I26" s="196">
        <f>入札参加希望業種調書!I30</f>
        <v>0</v>
      </c>
      <c r="J26" s="196"/>
      <c r="K26" s="196"/>
      <c r="L26" s="196"/>
    </row>
    <row r="27" spans="1:12">
      <c r="A27" s="196">
        <f>入力!D5</f>
        <v>0</v>
      </c>
      <c r="B27" s="196">
        <v>1210</v>
      </c>
      <c r="C27" s="194" t="str">
        <f>IF($B27&lt;&gt;"",VLOOKUP($B27,[2]koshu!$A$2:$B$35,2,FALSE),"")</f>
        <v>熱絶縁</v>
      </c>
      <c r="D27" s="196"/>
      <c r="E27" s="196" t="str">
        <f>IF(入札参加希望業種調書!B31="特定",1,IF(入札参加希望業種調書!B31="一般",0,""))</f>
        <v/>
      </c>
      <c r="F27" s="196" t="str">
        <f>入札参加希望業種調書!K31</f>
        <v/>
      </c>
      <c r="G27" s="196">
        <f>入札参加希望業種調書!G31</f>
        <v>0</v>
      </c>
      <c r="H27" s="196">
        <f>入札参加希望業種調書!H31</f>
        <v>0</v>
      </c>
      <c r="I27" s="196">
        <f>入札参加希望業種調書!I31</f>
        <v>0</v>
      </c>
      <c r="J27" s="196"/>
      <c r="K27" s="196"/>
      <c r="L27" s="196"/>
    </row>
    <row r="28" spans="1:12">
      <c r="A28" s="196">
        <f>入力!D5</f>
        <v>0</v>
      </c>
      <c r="B28" s="196">
        <v>1220</v>
      </c>
      <c r="C28" s="194" t="str">
        <f>IF($B28&lt;&gt;"",VLOOKUP($B28,[2]koshu!$A$2:$B$35,2,FALSE),"")</f>
        <v>電気通信</v>
      </c>
      <c r="D28" s="196"/>
      <c r="E28" s="196" t="str">
        <f>IF(入札参加希望業種調書!B32="特定",1,IF(入札参加希望業種調書!B32="一般",0,""))</f>
        <v/>
      </c>
      <c r="F28" s="196" t="str">
        <f>入札参加希望業種調書!K32</f>
        <v/>
      </c>
      <c r="G28" s="196">
        <f>入札参加希望業種調書!G32</f>
        <v>0</v>
      </c>
      <c r="H28" s="196">
        <f>入札参加希望業種調書!H32</f>
        <v>0</v>
      </c>
      <c r="I28" s="196">
        <f>入札参加希望業種調書!I32</f>
        <v>0</v>
      </c>
      <c r="J28" s="196"/>
      <c r="K28" s="196"/>
      <c r="L28" s="196"/>
    </row>
    <row r="29" spans="1:12">
      <c r="A29" s="196">
        <f>入力!D5</f>
        <v>0</v>
      </c>
      <c r="B29" s="196">
        <v>1230</v>
      </c>
      <c r="C29" s="194" t="str">
        <f>IF($B29&lt;&gt;"",VLOOKUP($B29,[2]koshu!$A$2:$B$35,2,FALSE),"")</f>
        <v>造園</v>
      </c>
      <c r="D29" s="196"/>
      <c r="E29" s="196" t="str">
        <f>IF(入札参加希望業種調書!B33="特定",1,IF(入札参加希望業種調書!B33="一般",0,""))</f>
        <v/>
      </c>
      <c r="F29" s="196" t="str">
        <f>入札参加希望業種調書!K33</f>
        <v/>
      </c>
      <c r="G29" s="196">
        <f>入札参加希望業種調書!G33</f>
        <v>0</v>
      </c>
      <c r="H29" s="196">
        <f>入札参加希望業種調書!H33</f>
        <v>0</v>
      </c>
      <c r="I29" s="196">
        <f>入札参加希望業種調書!I33</f>
        <v>0</v>
      </c>
      <c r="J29" s="196"/>
      <c r="K29" s="196"/>
      <c r="L29" s="196"/>
    </row>
    <row r="30" spans="1:12">
      <c r="A30" s="196">
        <f>入力!D5</f>
        <v>0</v>
      </c>
      <c r="B30" s="196">
        <v>1240</v>
      </c>
      <c r="C30" s="194" t="str">
        <f>IF($B30&lt;&gt;"",VLOOKUP($B30,[2]koshu!$A$2:$B$35,2,FALSE),"")</f>
        <v>さく井</v>
      </c>
      <c r="D30" s="196"/>
      <c r="E30" s="196" t="str">
        <f>IF(入札参加希望業種調書!B34="特定",1,IF(入札参加希望業種調書!B34="一般",0,""))</f>
        <v/>
      </c>
      <c r="F30" s="196" t="str">
        <f>入札参加希望業種調書!K34</f>
        <v/>
      </c>
      <c r="G30" s="196">
        <f>入札参加希望業種調書!G34</f>
        <v>0</v>
      </c>
      <c r="H30" s="196">
        <f>入札参加希望業種調書!H34</f>
        <v>0</v>
      </c>
      <c r="I30" s="196">
        <f>入札参加希望業種調書!I34</f>
        <v>0</v>
      </c>
      <c r="J30" s="196"/>
      <c r="K30" s="196"/>
      <c r="L30" s="196"/>
    </row>
    <row r="31" spans="1:12">
      <c r="A31" s="196">
        <f>入力!D5</f>
        <v>0</v>
      </c>
      <c r="B31" s="196">
        <v>1250</v>
      </c>
      <c r="C31" s="194" t="str">
        <f>IF($B31&lt;&gt;"",VLOOKUP($B31,[2]koshu!$A$2:$B$35,2,FALSE),"")</f>
        <v>建具</v>
      </c>
      <c r="D31" s="196"/>
      <c r="E31" s="196" t="str">
        <f>IF(入札参加希望業種調書!B35="特定",1,IF(入札参加希望業種調書!B35="一般",0,""))</f>
        <v/>
      </c>
      <c r="F31" s="196" t="str">
        <f>入札参加希望業種調書!K35</f>
        <v/>
      </c>
      <c r="G31" s="196">
        <f>入札参加希望業種調書!G35</f>
        <v>0</v>
      </c>
      <c r="H31" s="196">
        <f>入札参加希望業種調書!H35</f>
        <v>0</v>
      </c>
      <c r="I31" s="196">
        <f>入札参加希望業種調書!I35</f>
        <v>0</v>
      </c>
      <c r="J31" s="196"/>
      <c r="K31" s="196"/>
      <c r="L31" s="196"/>
    </row>
    <row r="32" spans="1:12">
      <c r="A32" s="196">
        <f>入力!D5</f>
        <v>0</v>
      </c>
      <c r="B32" s="196">
        <v>1260</v>
      </c>
      <c r="C32" s="194" t="str">
        <f>IF($B32&lt;&gt;"",VLOOKUP($B32,[2]koshu!$A$2:$B$35,2,FALSE),"")</f>
        <v>水道施設</v>
      </c>
      <c r="D32" s="196"/>
      <c r="E32" s="196" t="str">
        <f>IF(入札参加希望業種調書!B36="特定",1,IF(入札参加希望業種調書!B36="一般",0,""))</f>
        <v/>
      </c>
      <c r="F32" s="196" t="str">
        <f>入札参加希望業種調書!K36</f>
        <v/>
      </c>
      <c r="G32" s="196">
        <f>入札参加希望業種調書!G36</f>
        <v>0</v>
      </c>
      <c r="H32" s="196">
        <f>入札参加希望業種調書!H36</f>
        <v>0</v>
      </c>
      <c r="I32" s="196">
        <f>入札参加希望業種調書!I36</f>
        <v>0</v>
      </c>
      <c r="J32" s="196"/>
      <c r="K32" s="196"/>
      <c r="L32" s="196"/>
    </row>
    <row r="33" spans="1:12">
      <c r="A33" s="196">
        <f>入力!D5</f>
        <v>0</v>
      </c>
      <c r="B33" s="196">
        <v>1261</v>
      </c>
      <c r="C33" s="194" t="str">
        <f>IF($B33&lt;&gt;"",VLOOKUP($B33,[2]koshu!$A$2:$B$35,2,FALSE),"")</f>
        <v>水道管</v>
      </c>
      <c r="D33" s="196"/>
      <c r="E33" s="196" t="str">
        <f>IF(入札参加希望業種調書!B18="特定",1,IF(入札参加希望業種調書!B18="一般",0,""))</f>
        <v/>
      </c>
      <c r="F33" s="196" t="str">
        <f>入札参加希望業種調書!K18</f>
        <v/>
      </c>
      <c r="G33" s="196">
        <f>入札参加希望業種調書!G18</f>
        <v>0</v>
      </c>
      <c r="H33" s="196">
        <f>入札参加希望業種調書!H18</f>
        <v>0</v>
      </c>
      <c r="I33" s="196">
        <f>入札参加希望業種調書!I18</f>
        <v>0</v>
      </c>
      <c r="J33" s="196" t="str">
        <f>IF(入札参加希望業種調書!L18="－","",入札参加希望業種調書!L18)</f>
        <v/>
      </c>
      <c r="K33" s="196">
        <f>IF(入力!D104="〇",1,0)</f>
        <v>0</v>
      </c>
      <c r="L33" s="196"/>
    </row>
    <row r="34" spans="1:12">
      <c r="A34" s="196">
        <f>入力!D5</f>
        <v>0</v>
      </c>
      <c r="B34" s="196">
        <v>1270</v>
      </c>
      <c r="C34" s="194" t="str">
        <f>IF($B34&lt;&gt;"",VLOOKUP($B34,[2]koshu!$A$2:$B$35,2,FALSE),"")</f>
        <v>消防施設</v>
      </c>
      <c r="D34" s="196"/>
      <c r="E34" s="196" t="str">
        <f>IF(入札参加希望業種調書!B37="特定",1,IF(入札参加希望業種調書!B37="一般",0,""))</f>
        <v/>
      </c>
      <c r="F34" s="196" t="str">
        <f>入札参加希望業種調書!K37</f>
        <v/>
      </c>
      <c r="G34" s="196">
        <f>入札参加希望業種調書!G37</f>
        <v>0</v>
      </c>
      <c r="H34" s="196">
        <f>入札参加希望業種調書!H37</f>
        <v>0</v>
      </c>
      <c r="I34" s="196">
        <f>入札参加希望業種調書!I37</f>
        <v>0</v>
      </c>
      <c r="J34" s="196"/>
      <c r="K34" s="196"/>
      <c r="L34" s="196"/>
    </row>
    <row r="35" spans="1:12">
      <c r="A35" s="196">
        <f>入力!D5</f>
        <v>0</v>
      </c>
      <c r="B35" s="196">
        <v>1280</v>
      </c>
      <c r="C35" s="194" t="str">
        <f>IF($B35&lt;&gt;"",VLOOKUP($B35,[2]koshu!$A$2:$B$35,2,FALSE),"")</f>
        <v>清掃施設</v>
      </c>
      <c r="D35" s="196"/>
      <c r="E35" s="196" t="str">
        <f>IF(入札参加希望業種調書!B38="特定",1,IF(入札参加希望業種調書!B38="一般",0,""))</f>
        <v/>
      </c>
      <c r="F35" s="196" t="str">
        <f>入札参加希望業種調書!K38</f>
        <v/>
      </c>
      <c r="G35" s="196">
        <f>入札参加希望業種調書!G38</f>
        <v>0</v>
      </c>
      <c r="H35" s="196">
        <f>入札参加希望業種調書!H38</f>
        <v>0</v>
      </c>
      <c r="I35" s="196">
        <f>入札参加希望業種調書!I38</f>
        <v>0</v>
      </c>
      <c r="J35" s="196"/>
      <c r="K35" s="196"/>
      <c r="L35" s="196"/>
    </row>
    <row r="36" spans="1:12">
      <c r="A36" s="196">
        <f>入力!D5</f>
        <v>0</v>
      </c>
      <c r="B36" s="196">
        <v>1290</v>
      </c>
      <c r="C36" s="194" t="str">
        <f>IF($B36&lt;&gt;"",VLOOKUP($B36,[2]koshu!$A$2:$B$35,2,FALSE),"")</f>
        <v>解体</v>
      </c>
      <c r="D36" s="196"/>
      <c r="E36" s="196" t="str">
        <f>IF(入札参加希望業種調書!B39="特定",1,IF(入札参加希望業種調書!B39="一般",0,""))</f>
        <v/>
      </c>
      <c r="F36" s="196" t="str">
        <f>入札参加希望業種調書!K39</f>
        <v/>
      </c>
      <c r="G36" s="196">
        <f>入札参加希望業種調書!G39</f>
        <v>0</v>
      </c>
      <c r="H36" s="196">
        <f>入札参加希望業種調書!H39</f>
        <v>0</v>
      </c>
      <c r="I36" s="196">
        <f>入札参加希望業種調書!I39</f>
        <v>0</v>
      </c>
      <c r="J36" s="196"/>
      <c r="K36" s="196"/>
      <c r="L36" s="196"/>
    </row>
  </sheetData>
  <phoneticPr fontId="3"/>
  <pageMargins left="0.7" right="0.7" top="0.75" bottom="0.75" header="0.3" footer="0.3"/>
  <pageSetup paperSize="9" orientation="portrait" verticalDpi="0" r:id="rId1"/>
  <ignoredErrors>
    <ignoredError sqref="E4:G4"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E3"/>
  <sheetViews>
    <sheetView workbookViewId="0">
      <selection activeCell="L3" sqref="L3"/>
    </sheetView>
  </sheetViews>
  <sheetFormatPr defaultRowHeight="13.5"/>
  <cols>
    <col min="1" max="1" width="8.5" bestFit="1" customWidth="1"/>
    <col min="2" max="2" width="11.625" bestFit="1" customWidth="1"/>
    <col min="4" max="5" width="11.625" bestFit="1" customWidth="1"/>
  </cols>
  <sheetData>
    <row r="1" spans="1:5" ht="48.75" thickBot="1">
      <c r="A1" s="186" t="s">
        <v>221</v>
      </c>
      <c r="B1" s="186" t="s">
        <v>224</v>
      </c>
      <c r="C1" s="186" t="s">
        <v>235</v>
      </c>
      <c r="D1" s="186" t="s">
        <v>110</v>
      </c>
      <c r="E1" s="186" t="s">
        <v>236</v>
      </c>
    </row>
    <row r="2" spans="1:5" ht="14.25" thickTop="1">
      <c r="A2" s="188" t="s">
        <v>237</v>
      </c>
      <c r="B2" s="191">
        <v>77382</v>
      </c>
      <c r="C2" s="189">
        <v>1000</v>
      </c>
      <c r="D2" s="191">
        <v>77382</v>
      </c>
      <c r="E2" s="195">
        <v>77382</v>
      </c>
    </row>
    <row r="3" spans="1:5" s="205" customFormat="1">
      <c r="A3" s="204">
        <f>入力!D5</f>
        <v>0</v>
      </c>
      <c r="B3" s="204"/>
      <c r="C3" s="204">
        <f>入力!D74</f>
        <v>0</v>
      </c>
      <c r="D3" s="204"/>
      <c r="E3" s="206">
        <f>入力!D73</f>
        <v>0</v>
      </c>
    </row>
  </sheetData>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0" tint="-0.499984740745262"/>
  </sheetPr>
  <dimension ref="A1:HB208"/>
  <sheetViews>
    <sheetView topLeftCell="FA1" workbookViewId="0">
      <selection activeCell="FC3" sqref="FC3"/>
    </sheetView>
  </sheetViews>
  <sheetFormatPr defaultColWidth="10.5" defaultRowHeight="13.5"/>
  <cols>
    <col min="1" max="1" width="9" style="344" bestFit="1" customWidth="1"/>
    <col min="2" max="2" width="11" style="341" bestFit="1" customWidth="1"/>
    <col min="3" max="4" width="19.25" style="341" bestFit="1" customWidth="1"/>
    <col min="5" max="5" width="25.625" style="341" bestFit="1" customWidth="1"/>
    <col min="6" max="6" width="17.25" style="341" bestFit="1" customWidth="1"/>
    <col min="7" max="7" width="11" style="341" bestFit="1" customWidth="1"/>
    <col min="8" max="8" width="22.25" style="341" bestFit="1" customWidth="1"/>
    <col min="9" max="9" width="15.125" style="341" bestFit="1" customWidth="1"/>
    <col min="10" max="10" width="19.25" style="341" bestFit="1" customWidth="1"/>
    <col min="11" max="12" width="16.5" style="341" bestFit="1" customWidth="1"/>
    <col min="13" max="13" width="10.25" style="341" bestFit="1" customWidth="1"/>
    <col min="14" max="14" width="25.625" style="341" bestFit="1" customWidth="1"/>
    <col min="15" max="15" width="18.625" style="341" bestFit="1" customWidth="1"/>
    <col min="16" max="16" width="16.5" style="341" bestFit="1" customWidth="1"/>
    <col min="17" max="17" width="23.625" style="341" bestFit="1" customWidth="1"/>
    <col min="18" max="24" width="16.5" style="341" bestFit="1" customWidth="1"/>
    <col min="25" max="25" width="18.75" style="341" bestFit="1" customWidth="1"/>
    <col min="26" max="27" width="15.125" style="341" bestFit="1" customWidth="1"/>
    <col min="28" max="28" width="9" style="341" bestFit="1" customWidth="1"/>
    <col min="29" max="29" width="24.25" style="341" bestFit="1" customWidth="1"/>
    <col min="30" max="30" width="17.25" style="341" bestFit="1" customWidth="1"/>
    <col min="31" max="31" width="15.125" style="341" bestFit="1" customWidth="1"/>
    <col min="32" max="32" width="22.25" style="341" bestFit="1" customWidth="1"/>
    <col min="33" max="39" width="15.125" style="341" bestFit="1" customWidth="1"/>
    <col min="40" max="40" width="17.375" style="341" bestFit="1" customWidth="1"/>
    <col min="41" max="41" width="15.125" style="341" bestFit="1" customWidth="1"/>
    <col min="42" max="42" width="28.75" style="341" bestFit="1" customWidth="1"/>
    <col min="43" max="43" width="15.125" style="341" bestFit="1" customWidth="1"/>
    <col min="44" max="45" width="11" style="341" bestFit="1" customWidth="1"/>
    <col min="46" max="46" width="26.625" style="341" bestFit="1" customWidth="1"/>
    <col min="47" max="47" width="15.125" style="341" bestFit="1" customWidth="1"/>
    <col min="48" max="48" width="9" style="341" bestFit="1" customWidth="1"/>
    <col min="49" max="50" width="11" style="341" bestFit="1" customWidth="1"/>
    <col min="51" max="51" width="9" style="341" bestFit="1" customWidth="1"/>
    <col min="52" max="52" width="27" style="341" bestFit="1" customWidth="1"/>
    <col min="53" max="54" width="15.125" style="341" bestFit="1" customWidth="1"/>
    <col min="55" max="56" width="11" style="341" bestFit="1" customWidth="1"/>
    <col min="57" max="57" width="16.125" style="341" bestFit="1" customWidth="1"/>
    <col min="58" max="58" width="11" style="341" bestFit="1" customWidth="1"/>
    <col min="59" max="59" width="12.25" style="341" bestFit="1" customWidth="1"/>
    <col min="60" max="61" width="11" style="341" bestFit="1" customWidth="1"/>
    <col min="62" max="62" width="15.125" style="341" bestFit="1" customWidth="1"/>
    <col min="63" max="63" width="19.25" style="341" bestFit="1" customWidth="1"/>
    <col min="64" max="64" width="13" style="341" bestFit="1" customWidth="1"/>
    <col min="65" max="65" width="15.125" style="341" bestFit="1" customWidth="1"/>
    <col min="66" max="66" width="11" style="341" bestFit="1" customWidth="1"/>
    <col min="67" max="67" width="11.625" style="341" bestFit="1" customWidth="1"/>
    <col min="68" max="68" width="11" style="341" bestFit="1" customWidth="1"/>
    <col min="69" max="71" width="15.125" style="341" bestFit="1" customWidth="1"/>
    <col min="72" max="72" width="11" style="341" bestFit="1" customWidth="1"/>
    <col min="73" max="73" width="19.25" style="341" bestFit="1" customWidth="1"/>
    <col min="74" max="74" width="32.875" style="341" bestFit="1" customWidth="1"/>
    <col min="75" max="75" width="19.25" style="341" bestFit="1" customWidth="1"/>
    <col min="76" max="77" width="15.125" style="341" bestFit="1" customWidth="1"/>
    <col min="78" max="78" width="30.75" style="341" bestFit="1" customWidth="1"/>
    <col min="79" max="79" width="19.25" style="341" bestFit="1" customWidth="1"/>
    <col min="80" max="80" width="13" style="341" bestFit="1" customWidth="1"/>
    <col min="81" max="82" width="15.125" style="341" bestFit="1" customWidth="1"/>
    <col min="83" max="83" width="13" style="341" bestFit="1" customWidth="1"/>
    <col min="84" max="84" width="31.25" style="341" bestFit="1" customWidth="1"/>
    <col min="85" max="86" width="19.25" style="341" bestFit="1" customWidth="1"/>
    <col min="87" max="88" width="15.125" style="341" bestFit="1" customWidth="1"/>
    <col min="89" max="89" width="20.25" style="341" bestFit="1" customWidth="1"/>
    <col min="90" max="90" width="15.125" style="341" bestFit="1" customWidth="1"/>
    <col min="91" max="91" width="16.375" style="341" bestFit="1" customWidth="1"/>
    <col min="92" max="93" width="15.125" style="341" bestFit="1" customWidth="1"/>
    <col min="94" max="94" width="19.25" style="341" bestFit="1" customWidth="1"/>
    <col min="95" max="95" width="23.5" style="341" bestFit="1" customWidth="1"/>
    <col min="96" max="96" width="17.25" style="341" bestFit="1" customWidth="1"/>
    <col min="97" max="97" width="19.25" style="341" bestFit="1" customWidth="1"/>
    <col min="98" max="98" width="15.125" style="341" bestFit="1" customWidth="1"/>
    <col min="99" max="99" width="15.875" style="341" bestFit="1" customWidth="1"/>
    <col min="100" max="100" width="15.125" style="341" bestFit="1" customWidth="1"/>
    <col min="101" max="103" width="19.25" style="341" bestFit="1" customWidth="1"/>
    <col min="104" max="104" width="15.125" style="341" bestFit="1" customWidth="1"/>
    <col min="105" max="105" width="24" style="341" bestFit="1" customWidth="1"/>
    <col min="106" max="106" width="37.625" style="341" bestFit="1" customWidth="1"/>
    <col min="107" max="107" width="24" style="341" bestFit="1" customWidth="1"/>
    <col min="108" max="109" width="19.875" style="341" bestFit="1" customWidth="1"/>
    <col min="110" max="110" width="35.5" style="341" bestFit="1" customWidth="1"/>
    <col min="111" max="111" width="24" style="341" bestFit="1" customWidth="1"/>
    <col min="112" max="112" width="17.75" style="341" bestFit="1" customWidth="1"/>
    <col min="113" max="114" width="19.875" style="341" bestFit="1" customWidth="1"/>
    <col min="115" max="115" width="17.75" style="341" bestFit="1" customWidth="1"/>
    <col min="116" max="116" width="35.875" style="341" bestFit="1" customWidth="1"/>
    <col min="117" max="118" width="24" style="341" bestFit="1" customWidth="1"/>
    <col min="119" max="120" width="19.875" style="341" bestFit="1" customWidth="1"/>
    <col min="121" max="121" width="25" style="341" bestFit="1" customWidth="1"/>
    <col min="122" max="122" width="19.875" style="341" bestFit="1" customWidth="1"/>
    <col min="123" max="123" width="21.125" style="341" bestFit="1" customWidth="1"/>
    <col min="124" max="125" width="19.875" style="341" bestFit="1" customWidth="1"/>
    <col min="126" max="126" width="24" style="341" bestFit="1" customWidth="1"/>
    <col min="127" max="127" width="28.125" style="341" bestFit="1" customWidth="1"/>
    <col min="128" max="128" width="21.875" style="341" bestFit="1" customWidth="1"/>
    <col min="129" max="129" width="24" style="341" bestFit="1" customWidth="1"/>
    <col min="130" max="130" width="19.875" style="341" bestFit="1" customWidth="1"/>
    <col min="131" max="131" width="20.5" style="341" bestFit="1" customWidth="1"/>
    <col min="132" max="132" width="19.875" style="341" bestFit="1" customWidth="1"/>
    <col min="133" max="135" width="24" style="341" bestFit="1" customWidth="1"/>
    <col min="136" max="136" width="19.875" style="341" bestFit="1" customWidth="1"/>
    <col min="137" max="138" width="24.875" style="341" bestFit="1" customWidth="1"/>
    <col min="139" max="139" width="26.75" style="341" bestFit="1" customWidth="1"/>
    <col min="140" max="140" width="26.75" style="341" customWidth="1"/>
    <col min="141" max="141" width="11" style="341" bestFit="1" customWidth="1"/>
    <col min="142" max="142" width="8.5" style="341" bestFit="1" customWidth="1"/>
    <col min="143" max="143" width="15.125" style="341" bestFit="1" customWidth="1"/>
    <col min="144" max="144" width="11" style="341" bestFit="1" customWidth="1"/>
    <col min="145" max="145" width="23.5" style="341" bestFit="1" customWidth="1"/>
    <col min="146" max="146" width="49" style="341" bestFit="1" customWidth="1"/>
    <col min="147" max="147" width="43.375" style="410" bestFit="1" customWidth="1"/>
    <col min="148" max="148" width="58" style="410" bestFit="1" customWidth="1"/>
    <col min="149" max="149" width="47.625" style="410" bestFit="1" customWidth="1"/>
    <col min="150" max="150" width="47.625" style="341" customWidth="1"/>
    <col min="151" max="152" width="31.25" style="341" bestFit="1" customWidth="1"/>
    <col min="153" max="153" width="29.875" style="341" bestFit="1" customWidth="1"/>
    <col min="154" max="154" width="29.875" style="341" customWidth="1"/>
    <col min="155" max="155" width="40.25" style="341" bestFit="1" customWidth="1"/>
    <col min="156" max="156" width="29.875" style="341" bestFit="1" customWidth="1"/>
    <col min="157" max="157" width="37.75" style="341" bestFit="1" customWidth="1"/>
    <col min="158" max="158" width="52.25" style="341" bestFit="1" customWidth="1"/>
    <col min="159" max="159" width="52.25" style="341" customWidth="1"/>
    <col min="160" max="161" width="30.125" style="341" bestFit="1" customWidth="1"/>
    <col min="162" max="162" width="32.125" style="341" bestFit="1" customWidth="1"/>
    <col min="163" max="163" width="25.5" style="341" bestFit="1" customWidth="1"/>
    <col min="164" max="164" width="27.625" style="341" bestFit="1" customWidth="1"/>
    <col min="165" max="165" width="19.25" style="341" bestFit="1" customWidth="1"/>
    <col min="166" max="166" width="23.5" style="341" bestFit="1" customWidth="1"/>
    <col min="167" max="167" width="23.5" style="341" customWidth="1"/>
    <col min="168" max="168" width="25.5" style="341" bestFit="1" customWidth="1"/>
    <col min="169" max="169" width="40.125" style="341" bestFit="1" customWidth="1"/>
    <col min="170" max="170" width="33.875" style="341" bestFit="1" customWidth="1"/>
    <col min="171" max="171" width="31.75" style="341" bestFit="1" customWidth="1"/>
    <col min="172" max="172" width="42.125" style="341" bestFit="1" customWidth="1"/>
    <col min="173" max="173" width="35.875" style="341" bestFit="1" customWidth="1"/>
    <col min="174" max="174" width="33.875" style="341" bestFit="1" customWidth="1"/>
    <col min="175" max="175" width="42.125" style="341" bestFit="1" customWidth="1"/>
    <col min="176" max="176" width="35.875" style="341" bestFit="1" customWidth="1"/>
    <col min="177" max="177" width="33.875" style="341" bestFit="1" customWidth="1"/>
    <col min="178" max="178" width="42.125" style="341" bestFit="1" customWidth="1"/>
    <col min="179" max="179" width="35.875" style="341" bestFit="1" customWidth="1"/>
    <col min="180" max="180" width="33.875" style="341" bestFit="1" customWidth="1"/>
    <col min="181" max="181" width="46.375" style="341" bestFit="1" customWidth="1"/>
    <col min="182" max="182" width="40.125" style="341" bestFit="1" customWidth="1"/>
    <col min="183" max="183" width="38" style="341" bestFit="1" customWidth="1"/>
    <col min="184" max="184" width="46.375" style="341" bestFit="1" customWidth="1"/>
    <col min="185" max="185" width="40.125" style="341" bestFit="1" customWidth="1"/>
    <col min="186" max="186" width="38" style="341" bestFit="1" customWidth="1"/>
    <col min="187" max="187" width="46.375" style="341" bestFit="1" customWidth="1"/>
    <col min="188" max="188" width="40.125" style="341" bestFit="1" customWidth="1"/>
    <col min="189" max="189" width="38" style="341" bestFit="1" customWidth="1"/>
    <col min="190" max="190" width="42.125" style="341" bestFit="1" customWidth="1"/>
    <col min="191" max="191" width="44.25" style="341" bestFit="1" customWidth="1"/>
    <col min="192" max="192" width="52.625" style="341" bestFit="1" customWidth="1"/>
    <col min="193" max="193" width="46.125" style="341" bestFit="1" customWidth="1"/>
    <col min="194" max="194" width="42.125" style="341" bestFit="1" customWidth="1"/>
    <col min="195" max="195" width="44.25" style="341" bestFit="1" customWidth="1"/>
    <col min="196" max="196" width="52.625" style="341" bestFit="1" customWidth="1"/>
    <col min="197" max="197" width="46.125" style="341" bestFit="1" customWidth="1"/>
    <col min="198" max="198" width="42.125" style="341" bestFit="1" customWidth="1"/>
    <col min="199" max="199" width="44.25" style="341" bestFit="1" customWidth="1"/>
    <col min="200" max="200" width="52.625" style="341" bestFit="1" customWidth="1"/>
    <col min="201" max="201" width="46.125" style="341" bestFit="1" customWidth="1"/>
    <col min="202" max="202" width="42" style="341" bestFit="1" customWidth="1"/>
    <col min="203" max="203" width="35.75" style="341" bestFit="1" customWidth="1"/>
    <col min="204" max="204" width="33.75" style="341" bestFit="1" customWidth="1"/>
    <col min="205" max="205" width="42" style="341" bestFit="1" customWidth="1"/>
    <col min="206" max="206" width="35.75" style="341" bestFit="1" customWidth="1"/>
    <col min="207" max="207" width="33.75" style="341" bestFit="1" customWidth="1"/>
    <col min="208" max="208" width="42" style="341" bestFit="1" customWidth="1"/>
    <col min="209" max="209" width="35.75" style="341" bestFit="1" customWidth="1"/>
    <col min="210" max="210" width="33.75" style="341" bestFit="1" customWidth="1"/>
    <col min="211" max="16384" width="10.5" style="341"/>
  </cols>
  <sheetData>
    <row r="1" spans="1:210">
      <c r="A1" s="342" t="s">
        <v>471</v>
      </c>
      <c r="B1" s="343" t="s">
        <v>472</v>
      </c>
      <c r="C1" s="343" t="s">
        <v>473</v>
      </c>
      <c r="D1" s="343" t="s">
        <v>474</v>
      </c>
      <c r="E1" s="343" t="s">
        <v>470</v>
      </c>
      <c r="F1" s="343" t="s">
        <v>475</v>
      </c>
      <c r="G1" s="343" t="s">
        <v>476</v>
      </c>
      <c r="H1" s="343" t="s">
        <v>477</v>
      </c>
      <c r="I1" s="343" t="s">
        <v>478</v>
      </c>
      <c r="J1" s="343" t="s">
        <v>479</v>
      </c>
      <c r="K1" s="341" t="s">
        <v>480</v>
      </c>
      <c r="L1" s="341" t="s">
        <v>481</v>
      </c>
      <c r="M1" s="341" t="s">
        <v>482</v>
      </c>
      <c r="N1" s="341" t="s">
        <v>483</v>
      </c>
      <c r="O1" s="341" t="s">
        <v>484</v>
      </c>
      <c r="P1" s="341" t="s">
        <v>485</v>
      </c>
      <c r="Q1" s="341" t="s">
        <v>486</v>
      </c>
      <c r="R1" s="341" t="s">
        <v>487</v>
      </c>
      <c r="S1" s="341" t="s">
        <v>488</v>
      </c>
      <c r="T1" s="341" t="s">
        <v>489</v>
      </c>
      <c r="U1" s="341" t="s">
        <v>490</v>
      </c>
      <c r="V1" s="341" t="s">
        <v>491</v>
      </c>
      <c r="W1" s="341" t="s">
        <v>492</v>
      </c>
      <c r="X1" s="341" t="s">
        <v>493</v>
      </c>
      <c r="Y1" s="341" t="s">
        <v>494</v>
      </c>
      <c r="Z1" s="341" t="s">
        <v>495</v>
      </c>
      <c r="AA1" s="341" t="s">
        <v>496</v>
      </c>
      <c r="AB1" s="341" t="s">
        <v>497</v>
      </c>
      <c r="AC1" s="341" t="s">
        <v>498</v>
      </c>
      <c r="AD1" s="341" t="s">
        <v>499</v>
      </c>
      <c r="AE1" s="341" t="s">
        <v>663</v>
      </c>
      <c r="AF1" s="341" t="s">
        <v>664</v>
      </c>
      <c r="AG1" s="341" t="s">
        <v>665</v>
      </c>
      <c r="AH1" s="341" t="s">
        <v>500</v>
      </c>
      <c r="AI1" s="341" t="s">
        <v>501</v>
      </c>
      <c r="AJ1" s="341" t="s">
        <v>502</v>
      </c>
      <c r="AK1" s="341" t="s">
        <v>503</v>
      </c>
      <c r="AL1" s="341" t="s">
        <v>504</v>
      </c>
      <c r="AM1" s="341" t="s">
        <v>505</v>
      </c>
      <c r="AN1" s="341" t="s">
        <v>506</v>
      </c>
      <c r="AO1" s="341" t="s">
        <v>507</v>
      </c>
      <c r="AP1" s="341" t="s">
        <v>508</v>
      </c>
      <c r="AQ1" s="341" t="s">
        <v>509</v>
      </c>
      <c r="AR1" s="341" t="s">
        <v>510</v>
      </c>
      <c r="AS1" s="341" t="s">
        <v>511</v>
      </c>
      <c r="AT1" s="341" t="s">
        <v>512</v>
      </c>
      <c r="AU1" s="341" t="s">
        <v>513</v>
      </c>
      <c r="AV1" s="341" t="s">
        <v>514</v>
      </c>
      <c r="AW1" s="341" t="s">
        <v>515</v>
      </c>
      <c r="AX1" s="341" t="s">
        <v>516</v>
      </c>
      <c r="AY1" s="341" t="s">
        <v>517</v>
      </c>
      <c r="AZ1" s="341" t="s">
        <v>518</v>
      </c>
      <c r="BA1" s="341" t="s">
        <v>519</v>
      </c>
      <c r="BB1" s="341" t="s">
        <v>520</v>
      </c>
      <c r="BC1" s="341" t="s">
        <v>521</v>
      </c>
      <c r="BD1" s="341" t="s">
        <v>522</v>
      </c>
      <c r="BE1" s="341" t="s">
        <v>523</v>
      </c>
      <c r="BF1" s="341" t="s">
        <v>524</v>
      </c>
      <c r="BG1" s="341" t="s">
        <v>525</v>
      </c>
      <c r="BH1" s="341" t="s">
        <v>526</v>
      </c>
      <c r="BI1" s="341" t="s">
        <v>527</v>
      </c>
      <c r="BJ1" s="341" t="s">
        <v>528</v>
      </c>
      <c r="BK1" s="341" t="s">
        <v>529</v>
      </c>
      <c r="BL1" s="341" t="s">
        <v>530</v>
      </c>
      <c r="BM1" s="341" t="s">
        <v>531</v>
      </c>
      <c r="BN1" s="341" t="s">
        <v>532</v>
      </c>
      <c r="BO1" s="341" t="s">
        <v>533</v>
      </c>
      <c r="BP1" s="341" t="s">
        <v>534</v>
      </c>
      <c r="BQ1" s="341" t="s">
        <v>535</v>
      </c>
      <c r="BR1" s="341" t="s">
        <v>536</v>
      </c>
      <c r="BS1" s="341" t="s">
        <v>537</v>
      </c>
      <c r="BT1" s="341" t="s">
        <v>538</v>
      </c>
      <c r="BU1" s="341" t="s">
        <v>539</v>
      </c>
      <c r="BV1" s="341" t="s">
        <v>540</v>
      </c>
      <c r="BW1" s="341" t="s">
        <v>541</v>
      </c>
      <c r="BX1" s="341" t="s">
        <v>542</v>
      </c>
      <c r="BY1" s="341" t="s">
        <v>543</v>
      </c>
      <c r="BZ1" s="341" t="s">
        <v>544</v>
      </c>
      <c r="CA1" s="341" t="s">
        <v>545</v>
      </c>
      <c r="CB1" s="341" t="s">
        <v>546</v>
      </c>
      <c r="CC1" s="341" t="s">
        <v>547</v>
      </c>
      <c r="CD1" s="341" t="s">
        <v>548</v>
      </c>
      <c r="CE1" s="341" t="s">
        <v>549</v>
      </c>
      <c r="CF1" s="341" t="s">
        <v>550</v>
      </c>
      <c r="CG1" s="341" t="s">
        <v>551</v>
      </c>
      <c r="CH1" s="341" t="s">
        <v>552</v>
      </c>
      <c r="CI1" s="341" t="s">
        <v>553</v>
      </c>
      <c r="CJ1" s="341" t="s">
        <v>554</v>
      </c>
      <c r="CK1" s="341" t="s">
        <v>555</v>
      </c>
      <c r="CL1" s="341" t="s">
        <v>556</v>
      </c>
      <c r="CM1" s="341" t="s">
        <v>557</v>
      </c>
      <c r="CN1" s="341" t="s">
        <v>558</v>
      </c>
      <c r="CO1" s="341" t="s">
        <v>559</v>
      </c>
      <c r="CP1" s="341" t="s">
        <v>560</v>
      </c>
      <c r="CQ1" s="341" t="s">
        <v>561</v>
      </c>
      <c r="CR1" s="341" t="s">
        <v>562</v>
      </c>
      <c r="CS1" s="341" t="s">
        <v>563</v>
      </c>
      <c r="CT1" s="341" t="s">
        <v>564</v>
      </c>
      <c r="CU1" s="341" t="s">
        <v>565</v>
      </c>
      <c r="CV1" s="341" t="s">
        <v>566</v>
      </c>
      <c r="CW1" s="341" t="s">
        <v>567</v>
      </c>
      <c r="CX1" s="341" t="s">
        <v>568</v>
      </c>
      <c r="CY1" s="341" t="s">
        <v>569</v>
      </c>
      <c r="CZ1" s="341" t="s">
        <v>570</v>
      </c>
      <c r="DA1" s="341" t="s">
        <v>571</v>
      </c>
      <c r="DB1" s="341" t="s">
        <v>572</v>
      </c>
      <c r="DC1" s="341" t="s">
        <v>573</v>
      </c>
      <c r="DD1" s="341" t="s">
        <v>574</v>
      </c>
      <c r="DE1" s="341" t="s">
        <v>575</v>
      </c>
      <c r="DF1" s="341" t="s">
        <v>576</v>
      </c>
      <c r="DG1" s="341" t="s">
        <v>577</v>
      </c>
      <c r="DH1" s="341" t="s">
        <v>578</v>
      </c>
      <c r="DI1" s="341" t="s">
        <v>579</v>
      </c>
      <c r="DJ1" s="341" t="s">
        <v>580</v>
      </c>
      <c r="DK1" s="341" t="s">
        <v>581</v>
      </c>
      <c r="DL1" s="341" t="s">
        <v>582</v>
      </c>
      <c r="DM1" s="341" t="s">
        <v>583</v>
      </c>
      <c r="DN1" s="341" t="s">
        <v>584</v>
      </c>
      <c r="DO1" s="341" t="s">
        <v>585</v>
      </c>
      <c r="DP1" s="341" t="s">
        <v>586</v>
      </c>
      <c r="DQ1" s="341" t="s">
        <v>587</v>
      </c>
      <c r="DR1" s="341" t="s">
        <v>588</v>
      </c>
      <c r="DS1" s="341" t="s">
        <v>589</v>
      </c>
      <c r="DT1" s="341" t="s">
        <v>590</v>
      </c>
      <c r="DU1" s="341" t="s">
        <v>591</v>
      </c>
      <c r="DV1" s="341" t="s">
        <v>592</v>
      </c>
      <c r="DW1" s="341" t="s">
        <v>593</v>
      </c>
      <c r="DX1" s="341" t="s">
        <v>594</v>
      </c>
      <c r="DY1" s="341" t="s">
        <v>595</v>
      </c>
      <c r="DZ1" s="341" t="s">
        <v>596</v>
      </c>
      <c r="EA1" s="341" t="s">
        <v>597</v>
      </c>
      <c r="EB1" s="341" t="s">
        <v>598</v>
      </c>
      <c r="EC1" s="341" t="s">
        <v>599</v>
      </c>
      <c r="ED1" s="341" t="s">
        <v>600</v>
      </c>
      <c r="EE1" s="341" t="s">
        <v>601</v>
      </c>
      <c r="EF1" s="341" t="s">
        <v>602</v>
      </c>
      <c r="EG1" s="341" t="s">
        <v>603</v>
      </c>
      <c r="EH1" s="341" t="s">
        <v>604</v>
      </c>
      <c r="EI1" s="341" t="s">
        <v>605</v>
      </c>
      <c r="EJ1" s="341" t="s">
        <v>702</v>
      </c>
      <c r="EK1" s="341" t="s">
        <v>606</v>
      </c>
      <c r="EL1" s="341" t="s">
        <v>607</v>
      </c>
      <c r="EM1" s="341" t="s">
        <v>608</v>
      </c>
      <c r="EN1" s="341" t="s">
        <v>609</v>
      </c>
      <c r="EO1" s="341" t="s">
        <v>610</v>
      </c>
      <c r="EP1" s="341" t="s">
        <v>742</v>
      </c>
      <c r="EQ1" s="410" t="s">
        <v>743</v>
      </c>
      <c r="ER1" s="410" t="s">
        <v>744</v>
      </c>
      <c r="ES1" s="410" t="s">
        <v>745</v>
      </c>
      <c r="ET1" s="341" t="s">
        <v>699</v>
      </c>
      <c r="EU1" s="341" t="s">
        <v>746</v>
      </c>
      <c r="EV1" s="341" t="s">
        <v>747</v>
      </c>
      <c r="EW1" s="341" t="s">
        <v>748</v>
      </c>
      <c r="EX1" s="341" t="s">
        <v>700</v>
      </c>
      <c r="EY1" s="341" t="s">
        <v>749</v>
      </c>
      <c r="EZ1" s="341" t="s">
        <v>750</v>
      </c>
      <c r="FA1" s="341" t="s">
        <v>611</v>
      </c>
      <c r="FB1" s="341" t="s">
        <v>612</v>
      </c>
      <c r="FC1" s="341" t="s">
        <v>751</v>
      </c>
      <c r="FD1" s="341" t="s">
        <v>613</v>
      </c>
      <c r="FE1" s="341" t="s">
        <v>614</v>
      </c>
      <c r="FF1" s="341" t="s">
        <v>615</v>
      </c>
      <c r="FG1" s="341" t="s">
        <v>616</v>
      </c>
      <c r="FH1" s="341" t="s">
        <v>617</v>
      </c>
      <c r="FI1" s="341" t="s">
        <v>618</v>
      </c>
      <c r="FJ1" s="341" t="s">
        <v>619</v>
      </c>
      <c r="FK1" s="341" t="s">
        <v>698</v>
      </c>
      <c r="FL1" s="341" t="s">
        <v>620</v>
      </c>
      <c r="FM1" s="341" t="s">
        <v>621</v>
      </c>
      <c r="FN1" s="341" t="s">
        <v>622</v>
      </c>
      <c r="FO1" s="341" t="s">
        <v>623</v>
      </c>
      <c r="FP1" s="341" t="s">
        <v>624</v>
      </c>
      <c r="FQ1" s="341" t="s">
        <v>625</v>
      </c>
      <c r="FR1" s="341" t="s">
        <v>626</v>
      </c>
      <c r="FS1" s="341" t="s">
        <v>627</v>
      </c>
      <c r="FT1" s="341" t="s">
        <v>628</v>
      </c>
      <c r="FU1" s="341" t="s">
        <v>629</v>
      </c>
      <c r="FV1" s="341" t="s">
        <v>630</v>
      </c>
      <c r="FW1" s="341" t="s">
        <v>631</v>
      </c>
      <c r="FX1" s="341" t="s">
        <v>632</v>
      </c>
      <c r="FY1" s="341" t="s">
        <v>633</v>
      </c>
      <c r="FZ1" s="341" t="s">
        <v>634</v>
      </c>
      <c r="GA1" s="341" t="s">
        <v>635</v>
      </c>
      <c r="GB1" s="341" t="s">
        <v>636</v>
      </c>
      <c r="GC1" s="341" t="s">
        <v>637</v>
      </c>
      <c r="GD1" s="341" t="s">
        <v>638</v>
      </c>
      <c r="GE1" s="341" t="s">
        <v>639</v>
      </c>
      <c r="GF1" s="341" t="s">
        <v>640</v>
      </c>
      <c r="GG1" s="341" t="s">
        <v>641</v>
      </c>
      <c r="GH1" s="341" t="s">
        <v>642</v>
      </c>
      <c r="GI1" s="341" t="s">
        <v>643</v>
      </c>
      <c r="GJ1" s="341" t="s">
        <v>644</v>
      </c>
      <c r="GK1" s="341" t="s">
        <v>645</v>
      </c>
      <c r="GL1" s="341" t="s">
        <v>646</v>
      </c>
      <c r="GM1" s="341" t="s">
        <v>647</v>
      </c>
      <c r="GN1" s="341" t="s">
        <v>648</v>
      </c>
      <c r="GO1" s="341" t="s">
        <v>649</v>
      </c>
      <c r="GP1" s="341" t="s">
        <v>650</v>
      </c>
      <c r="GQ1" s="341" t="s">
        <v>651</v>
      </c>
      <c r="GR1" s="341" t="s">
        <v>652</v>
      </c>
      <c r="GS1" s="341" t="s">
        <v>653</v>
      </c>
      <c r="GT1" s="341" t="s">
        <v>654</v>
      </c>
      <c r="GU1" s="341" t="s">
        <v>655</v>
      </c>
      <c r="GV1" s="341" t="s">
        <v>656</v>
      </c>
      <c r="GW1" s="341" t="s">
        <v>657</v>
      </c>
      <c r="GX1" s="341" t="s">
        <v>658</v>
      </c>
      <c r="GY1" s="341" t="s">
        <v>659</v>
      </c>
      <c r="GZ1" s="341" t="s">
        <v>660</v>
      </c>
      <c r="HA1" s="341" t="s">
        <v>661</v>
      </c>
      <c r="HB1" s="341" t="s">
        <v>662</v>
      </c>
    </row>
    <row r="2" spans="1:210">
      <c r="A2" s="344">
        <f>入力!D3</f>
        <v>0</v>
      </c>
      <c r="B2" s="341">
        <f>入力!D4</f>
        <v>0</v>
      </c>
      <c r="C2" s="341" t="str">
        <f>TEXT(入力!D5,"000000")</f>
        <v>000000</v>
      </c>
      <c r="D2" s="341">
        <f>入力!D6</f>
        <v>0</v>
      </c>
      <c r="E2" s="341" t="str">
        <f>IF(ISBLANK(入力!D7),"",TEXT(入力!D7,"00"))</f>
        <v/>
      </c>
      <c r="F2" s="341" t="str">
        <f>TEXT(入力!F7,"000000")</f>
        <v>000000</v>
      </c>
      <c r="G2" s="383">
        <f>入力!D8</f>
        <v>0</v>
      </c>
      <c r="H2" s="341">
        <f>入力!D9</f>
        <v>0</v>
      </c>
      <c r="I2" s="341">
        <f>入力!D10</f>
        <v>0</v>
      </c>
      <c r="J2" s="341">
        <f>入力!D11</f>
        <v>0</v>
      </c>
      <c r="K2" s="341">
        <f>入力!D14</f>
        <v>0</v>
      </c>
      <c r="L2" s="341">
        <f>入力!F14</f>
        <v>0</v>
      </c>
      <c r="M2" s="341">
        <f>入力!D15</f>
        <v>0</v>
      </c>
      <c r="N2" s="341">
        <f>入力!D16</f>
        <v>0</v>
      </c>
      <c r="O2" s="341">
        <f>入力!D17</f>
        <v>0</v>
      </c>
      <c r="P2" s="341">
        <f>入力!D18</f>
        <v>0</v>
      </c>
      <c r="Q2" s="341">
        <f>入力!D19</f>
        <v>0</v>
      </c>
      <c r="R2" s="341">
        <f>入力!D20</f>
        <v>0</v>
      </c>
      <c r="S2" s="341">
        <f>入力!D21</f>
        <v>0</v>
      </c>
      <c r="T2" s="341">
        <f>入力!F21</f>
        <v>0</v>
      </c>
      <c r="U2" s="341">
        <f>入力!H21</f>
        <v>0</v>
      </c>
      <c r="V2" s="341">
        <f>入力!D22</f>
        <v>0</v>
      </c>
      <c r="W2" s="341">
        <f>入力!F22</f>
        <v>0</v>
      </c>
      <c r="X2" s="341">
        <f>入力!H22</f>
        <v>0</v>
      </c>
      <c r="Y2" s="341">
        <f>入力!D23</f>
        <v>0</v>
      </c>
      <c r="Z2" s="341">
        <f>入力!D26</f>
        <v>0</v>
      </c>
      <c r="AA2" s="341">
        <f>入力!F26</f>
        <v>0</v>
      </c>
      <c r="AB2" s="341">
        <f>入力!D27</f>
        <v>0</v>
      </c>
      <c r="AC2" s="341">
        <f>入力!D28</f>
        <v>0</v>
      </c>
      <c r="AD2" s="341">
        <f>入力!D29</f>
        <v>0</v>
      </c>
      <c r="AE2" s="341">
        <f>入力!D30</f>
        <v>0</v>
      </c>
      <c r="AF2" s="341">
        <f>入力!D31</f>
        <v>0</v>
      </c>
      <c r="AG2" s="341">
        <f>入力!D32</f>
        <v>0</v>
      </c>
      <c r="AH2" s="311">
        <f>入力!D33</f>
        <v>0</v>
      </c>
      <c r="AI2" s="311">
        <f>入力!F33</f>
        <v>0</v>
      </c>
      <c r="AJ2" s="311">
        <f>入力!H33</f>
        <v>0</v>
      </c>
      <c r="AK2" s="311">
        <f>入力!D34</f>
        <v>0</v>
      </c>
      <c r="AL2" s="311">
        <f>入力!F34</f>
        <v>0</v>
      </c>
      <c r="AM2" s="311">
        <f>入力!H34</f>
        <v>0</v>
      </c>
      <c r="AN2" s="341">
        <f>入力!D35</f>
        <v>0</v>
      </c>
      <c r="AO2" s="341">
        <f>入力!D40</f>
        <v>0</v>
      </c>
      <c r="AP2" s="341">
        <f>入力!D41</f>
        <v>0</v>
      </c>
      <c r="AQ2" s="341">
        <f>入力!D42</f>
        <v>0</v>
      </c>
      <c r="AR2" s="341">
        <f>入力!D43</f>
        <v>0</v>
      </c>
      <c r="AS2" s="341">
        <f>入力!D44</f>
        <v>0</v>
      </c>
      <c r="AT2" s="341">
        <f>入力!D45</f>
        <v>0</v>
      </c>
      <c r="AU2" s="341">
        <f>入力!D46</f>
        <v>0</v>
      </c>
      <c r="AV2" s="341">
        <f>入力!D47</f>
        <v>0</v>
      </c>
      <c r="AW2" s="341">
        <f>入力!D48</f>
        <v>0</v>
      </c>
      <c r="AX2" s="341">
        <f>入力!D49</f>
        <v>0</v>
      </c>
      <c r="AY2" s="341">
        <f>入力!D50</f>
        <v>0</v>
      </c>
      <c r="AZ2" s="341">
        <f>入力!D51</f>
        <v>0</v>
      </c>
      <c r="BA2" s="341">
        <f>入力!D52</f>
        <v>0</v>
      </c>
      <c r="BB2" s="341">
        <f>入力!D53</f>
        <v>0</v>
      </c>
      <c r="BC2" s="341">
        <f>入力!D54</f>
        <v>0</v>
      </c>
      <c r="BD2" s="341">
        <f>入力!D55</f>
        <v>0</v>
      </c>
      <c r="BE2" s="341">
        <f>入力!D56</f>
        <v>0</v>
      </c>
      <c r="BF2" s="341">
        <f>入力!D57</f>
        <v>0</v>
      </c>
      <c r="BG2" s="341">
        <f>入力!D58</f>
        <v>0</v>
      </c>
      <c r="BH2" s="341">
        <f>入力!D59</f>
        <v>0</v>
      </c>
      <c r="BI2" s="341">
        <f>入力!D60</f>
        <v>0</v>
      </c>
      <c r="BJ2" s="341">
        <f>入力!D61</f>
        <v>0</v>
      </c>
      <c r="BK2" s="341">
        <f>入力!D62</f>
        <v>0</v>
      </c>
      <c r="BL2" s="341">
        <f>入力!D63</f>
        <v>0</v>
      </c>
      <c r="BM2" s="341">
        <f>入力!D64</f>
        <v>0</v>
      </c>
      <c r="BN2" s="341">
        <f>入力!D65</f>
        <v>0</v>
      </c>
      <c r="BO2" s="341">
        <f>入力!D66</f>
        <v>0</v>
      </c>
      <c r="BP2" s="341">
        <f>入力!D67</f>
        <v>0</v>
      </c>
      <c r="BQ2" s="341">
        <f>入力!D68</f>
        <v>0</v>
      </c>
      <c r="BR2" s="341">
        <f>入力!D69</f>
        <v>0</v>
      </c>
      <c r="BS2" s="341">
        <f>入力!D70</f>
        <v>0</v>
      </c>
      <c r="BT2" s="341">
        <f>入力!D71</f>
        <v>0</v>
      </c>
      <c r="BU2" s="341">
        <f>入力!F40</f>
        <v>0</v>
      </c>
      <c r="BV2">
        <f>入力!F41</f>
        <v>0</v>
      </c>
      <c r="BW2">
        <f>入力!F42</f>
        <v>0</v>
      </c>
      <c r="BX2">
        <f>入力!F43</f>
        <v>0</v>
      </c>
      <c r="BY2">
        <f>入力!F44</f>
        <v>0</v>
      </c>
      <c r="BZ2">
        <f>入力!F45</f>
        <v>0</v>
      </c>
      <c r="CA2">
        <f>入力!F46</f>
        <v>0</v>
      </c>
      <c r="CB2">
        <f>入力!F47</f>
        <v>0</v>
      </c>
      <c r="CC2">
        <f>入力!F48</f>
        <v>0</v>
      </c>
      <c r="CD2">
        <f>入力!F49</f>
        <v>0</v>
      </c>
      <c r="CE2">
        <f>入力!F50</f>
        <v>0</v>
      </c>
      <c r="CF2">
        <f>入力!F51</f>
        <v>0</v>
      </c>
      <c r="CG2">
        <f>入力!F52</f>
        <v>0</v>
      </c>
      <c r="CH2">
        <f>入力!F53</f>
        <v>0</v>
      </c>
      <c r="CI2">
        <f>入力!F54</f>
        <v>0</v>
      </c>
      <c r="CJ2">
        <f>入力!F55</f>
        <v>0</v>
      </c>
      <c r="CK2">
        <f>入力!F56</f>
        <v>0</v>
      </c>
      <c r="CL2">
        <f>入力!F57</f>
        <v>0</v>
      </c>
      <c r="CM2">
        <f>入力!F58</f>
        <v>0</v>
      </c>
      <c r="CN2">
        <f>入力!F59</f>
        <v>0</v>
      </c>
      <c r="CO2">
        <f>入力!F60</f>
        <v>0</v>
      </c>
      <c r="CP2">
        <f>入力!F61</f>
        <v>0</v>
      </c>
      <c r="CQ2">
        <f>入力!F62</f>
        <v>0</v>
      </c>
      <c r="CR2">
        <f>入力!F63</f>
        <v>0</v>
      </c>
      <c r="CS2">
        <f>入力!F64</f>
        <v>0</v>
      </c>
      <c r="CT2">
        <f>入力!F65</f>
        <v>0</v>
      </c>
      <c r="CU2">
        <f>入力!F66</f>
        <v>0</v>
      </c>
      <c r="CV2">
        <f>入力!F67</f>
        <v>0</v>
      </c>
      <c r="CW2">
        <f>入力!F68</f>
        <v>0</v>
      </c>
      <c r="CX2">
        <f>入力!F69</f>
        <v>0</v>
      </c>
      <c r="CY2">
        <f>入力!F70</f>
        <v>0</v>
      </c>
      <c r="CZ2">
        <f>入力!F71</f>
        <v>0</v>
      </c>
      <c r="DA2" s="341">
        <f>入力!H40</f>
        <v>0</v>
      </c>
      <c r="DB2">
        <f>入力!H41</f>
        <v>0</v>
      </c>
      <c r="DC2">
        <f>入力!H42</f>
        <v>0</v>
      </c>
      <c r="DD2">
        <f>入力!H43</f>
        <v>0</v>
      </c>
      <c r="DE2">
        <f>入力!H44</f>
        <v>0</v>
      </c>
      <c r="DF2">
        <f>入力!H45</f>
        <v>0</v>
      </c>
      <c r="DG2">
        <f>入力!H46</f>
        <v>0</v>
      </c>
      <c r="DH2">
        <f>入力!H47</f>
        <v>0</v>
      </c>
      <c r="DI2">
        <f>入力!H48</f>
        <v>0</v>
      </c>
      <c r="DJ2">
        <f>入力!H49</f>
        <v>0</v>
      </c>
      <c r="DK2">
        <f>入力!H50</f>
        <v>0</v>
      </c>
      <c r="DL2">
        <f>入力!H51</f>
        <v>0</v>
      </c>
      <c r="DM2">
        <f>入力!H52</f>
        <v>0</v>
      </c>
      <c r="DN2">
        <f>入力!H53</f>
        <v>0</v>
      </c>
      <c r="DO2">
        <f>入力!H54</f>
        <v>0</v>
      </c>
      <c r="DP2">
        <f>入力!H55</f>
        <v>0</v>
      </c>
      <c r="DQ2">
        <f>入力!H56</f>
        <v>0</v>
      </c>
      <c r="DR2">
        <f>入力!H57</f>
        <v>0</v>
      </c>
      <c r="DS2">
        <f>入力!H58</f>
        <v>0</v>
      </c>
      <c r="DT2">
        <f>入力!H59</f>
        <v>0</v>
      </c>
      <c r="DU2">
        <f>入力!H60</f>
        <v>0</v>
      </c>
      <c r="DV2">
        <f>入力!H61</f>
        <v>0</v>
      </c>
      <c r="DW2">
        <f>入力!H62</f>
        <v>0</v>
      </c>
      <c r="DX2">
        <f>入力!H63</f>
        <v>0</v>
      </c>
      <c r="DY2">
        <f>入力!H64</f>
        <v>0</v>
      </c>
      <c r="DZ2">
        <f>入力!H65</f>
        <v>0</v>
      </c>
      <c r="EA2">
        <f>入力!H66</f>
        <v>0</v>
      </c>
      <c r="EB2">
        <f>入力!H67</f>
        <v>0</v>
      </c>
      <c r="EC2">
        <f>入力!H68</f>
        <v>0</v>
      </c>
      <c r="ED2">
        <f>入力!H69</f>
        <v>0</v>
      </c>
      <c r="EE2">
        <f>入力!H70</f>
        <v>0</v>
      </c>
      <c r="EF2">
        <f>入力!H71</f>
        <v>0</v>
      </c>
      <c r="EG2" s="341">
        <f>入力!J40</f>
        <v>0</v>
      </c>
      <c r="EH2" s="341">
        <f>入力!K40</f>
        <v>0</v>
      </c>
      <c r="EI2" s="341">
        <f>入力!L40</f>
        <v>0</v>
      </c>
      <c r="EJ2" s="341" t="str">
        <f>入力!B72</f>
        <v/>
      </c>
      <c r="EK2" s="341">
        <f>入力!D73</f>
        <v>0</v>
      </c>
      <c r="EL2" s="341">
        <f>入力!D74</f>
        <v>0</v>
      </c>
      <c r="EM2" s="341">
        <f>入力!I77</f>
        <v>0</v>
      </c>
      <c r="EN2" s="341">
        <f>入力!I78</f>
        <v>0</v>
      </c>
      <c r="EO2" s="341">
        <f>入力!I79</f>
        <v>0</v>
      </c>
      <c r="EP2" s="341">
        <f>入力!I80</f>
        <v>0</v>
      </c>
      <c r="EQ2" s="410">
        <f>入力!I81</f>
        <v>0</v>
      </c>
      <c r="ER2" s="410">
        <f>入力!I82</f>
        <v>0</v>
      </c>
      <c r="ES2" s="410">
        <f>入力!I83</f>
        <v>0</v>
      </c>
      <c r="ET2" s="341">
        <f>入力!I84</f>
        <v>0</v>
      </c>
      <c r="EU2" s="341">
        <f>入力!I85</f>
        <v>0</v>
      </c>
      <c r="EV2" s="341">
        <f>入力!I86</f>
        <v>0</v>
      </c>
      <c r="EW2" s="341">
        <f>入力!I87</f>
        <v>0</v>
      </c>
      <c r="EX2" s="341">
        <f>入力!I88</f>
        <v>0</v>
      </c>
      <c r="EY2" s="341">
        <f>入力!I89</f>
        <v>0</v>
      </c>
      <c r="EZ2" s="341">
        <f>入力!I90</f>
        <v>0</v>
      </c>
      <c r="FA2" s="341">
        <f>入力!I91</f>
        <v>0</v>
      </c>
      <c r="FB2" s="341">
        <f>入力!I92</f>
        <v>0</v>
      </c>
      <c r="FC2" s="341">
        <f>入力!I93</f>
        <v>0</v>
      </c>
      <c r="FD2" s="341">
        <f>入力!D97</f>
        <v>0</v>
      </c>
      <c r="FE2" s="341">
        <f>入力!D98</f>
        <v>0</v>
      </c>
      <c r="FF2" s="341">
        <f>入力!D99</f>
        <v>0</v>
      </c>
      <c r="FG2" s="341">
        <f>入力!D101</f>
        <v>0</v>
      </c>
      <c r="FH2" s="341">
        <f>入力!D102</f>
        <v>0</v>
      </c>
      <c r="FI2" s="341">
        <f>入力!D103</f>
        <v>0</v>
      </c>
      <c r="FJ2" s="341">
        <f>入力!D104</f>
        <v>0</v>
      </c>
      <c r="FK2" s="341">
        <f>入力!D133</f>
        <v>0</v>
      </c>
      <c r="FL2" s="341">
        <f>資本・人的関係!O19</f>
        <v>0</v>
      </c>
      <c r="FM2" s="341">
        <f>資本・人的関係!B25</f>
        <v>0</v>
      </c>
      <c r="FN2" s="341">
        <f>資本・人的関係!L25</f>
        <v>0</v>
      </c>
      <c r="FO2" s="341">
        <f>資本・人的関係!AC25</f>
        <v>0</v>
      </c>
      <c r="FP2" s="341">
        <f>資本・人的関係!B29</f>
        <v>0</v>
      </c>
      <c r="FQ2" s="341">
        <f>資本・人的関係!L29</f>
        <v>0</v>
      </c>
      <c r="FR2" s="341">
        <f>資本・人的関係!AC29</f>
        <v>0</v>
      </c>
      <c r="FS2" s="341">
        <f>資本・人的関係!B30</f>
        <v>0</v>
      </c>
      <c r="FT2" s="341">
        <f>資本・人的関係!L30</f>
        <v>0</v>
      </c>
      <c r="FU2" s="341">
        <f>資本・人的関係!AC30</f>
        <v>0</v>
      </c>
      <c r="FV2" s="341">
        <f>資本・人的関係!B31</f>
        <v>0</v>
      </c>
      <c r="FW2" s="341">
        <f>資本・人的関係!L31</f>
        <v>0</v>
      </c>
      <c r="FX2" s="341">
        <f>資本・人的関係!AC31</f>
        <v>0</v>
      </c>
      <c r="FY2" s="341">
        <f>資本・人的関係!B35</f>
        <v>0</v>
      </c>
      <c r="FZ2" s="341">
        <f>資本・人的関係!L35</f>
        <v>0</v>
      </c>
      <c r="GA2" s="341">
        <f>資本・人的関係!AC35</f>
        <v>0</v>
      </c>
      <c r="GB2" s="341">
        <f>資本・人的関係!B36</f>
        <v>0</v>
      </c>
      <c r="GC2" s="341">
        <f>資本・人的関係!L36</f>
        <v>0</v>
      </c>
      <c r="GD2" s="341">
        <f>資本・人的関係!AC36</f>
        <v>0</v>
      </c>
      <c r="GE2" s="341">
        <f>資本・人的関係!B37</f>
        <v>0</v>
      </c>
      <c r="GF2" s="341">
        <f>資本・人的関係!L37</f>
        <v>0</v>
      </c>
      <c r="GG2" s="341">
        <f>資本・人的関係!AC37</f>
        <v>0</v>
      </c>
      <c r="GH2" s="341">
        <f>資本・人的関係!B42</f>
        <v>0</v>
      </c>
      <c r="GI2" s="341">
        <f>資本・人的関係!I42</f>
        <v>0</v>
      </c>
      <c r="GJ2" s="341">
        <f>資本・人的関係!R42</f>
        <v>0</v>
      </c>
      <c r="GK2" s="341">
        <f>資本・人的関係!AC42</f>
        <v>0</v>
      </c>
      <c r="GL2" s="341">
        <f>資本・人的関係!B43</f>
        <v>0</v>
      </c>
      <c r="GM2" s="341">
        <f>資本・人的関係!I43</f>
        <v>0</v>
      </c>
      <c r="GN2" s="341">
        <f>資本・人的関係!R43</f>
        <v>0</v>
      </c>
      <c r="GO2" s="341">
        <f>資本・人的関係!AC43</f>
        <v>0</v>
      </c>
      <c r="GP2" s="341">
        <f>資本・人的関係!B44</f>
        <v>0</v>
      </c>
      <c r="GQ2" s="341">
        <f>資本・人的関係!I44</f>
        <v>0</v>
      </c>
      <c r="GR2" s="341">
        <f>資本・人的関係!R44</f>
        <v>0</v>
      </c>
      <c r="GS2" s="341">
        <f>資本・人的関係!AC44</f>
        <v>0</v>
      </c>
      <c r="GT2" s="341">
        <f>資本・人的関係!B49</f>
        <v>0</v>
      </c>
      <c r="GU2" s="341">
        <f>資本・人的関係!L49</f>
        <v>0</v>
      </c>
      <c r="GV2" s="341">
        <f>資本・人的関係!AC49</f>
        <v>0</v>
      </c>
      <c r="GW2" s="341">
        <f>資本・人的関係!B50</f>
        <v>0</v>
      </c>
      <c r="GX2" s="341">
        <f>資本・人的関係!L50</f>
        <v>0</v>
      </c>
      <c r="GY2" s="341">
        <f>資本・人的関係!AC50</f>
        <v>0</v>
      </c>
      <c r="GZ2" s="341">
        <f>資本・人的関係!B51</f>
        <v>0</v>
      </c>
      <c r="HA2" s="341">
        <f>資本・人的関係!L51</f>
        <v>0</v>
      </c>
      <c r="HB2" s="341">
        <f>資本・人的関係!AC51</f>
        <v>0</v>
      </c>
    </row>
    <row r="3" spans="1:210">
      <c r="A3" s="342"/>
      <c r="B3" s="343"/>
      <c r="C3" s="343"/>
      <c r="D3" s="343"/>
      <c r="E3" s="343"/>
      <c r="F3" s="343"/>
      <c r="G3" s="343"/>
      <c r="H3" s="343"/>
      <c r="I3" s="343"/>
      <c r="J3" s="343"/>
    </row>
    <row r="4" spans="1:210">
      <c r="A4" s="341"/>
    </row>
    <row r="5" spans="1:210">
      <c r="A5" s="342"/>
    </row>
    <row r="6" spans="1:210">
      <c r="A6" s="343"/>
      <c r="AO6" s="341" t="s">
        <v>666</v>
      </c>
      <c r="AP6" s="341" t="s">
        <v>667</v>
      </c>
      <c r="AQ6" s="341" t="s">
        <v>668</v>
      </c>
      <c r="AR6" s="341" t="s">
        <v>669</v>
      </c>
      <c r="AS6" s="341" t="s">
        <v>670</v>
      </c>
      <c r="AT6" s="341" t="s">
        <v>671</v>
      </c>
      <c r="AU6" s="341" t="s">
        <v>672</v>
      </c>
      <c r="AV6" s="341" t="s">
        <v>673</v>
      </c>
      <c r="AW6" s="341" t="s">
        <v>674</v>
      </c>
      <c r="AX6" s="341" t="s">
        <v>675</v>
      </c>
      <c r="AY6" s="341" t="s">
        <v>676</v>
      </c>
      <c r="AZ6" s="341" t="s">
        <v>677</v>
      </c>
      <c r="BA6" s="341" t="s">
        <v>678</v>
      </c>
      <c r="BB6" s="341" t="s">
        <v>679</v>
      </c>
      <c r="BC6" s="341" t="s">
        <v>680</v>
      </c>
      <c r="BD6" s="341" t="s">
        <v>681</v>
      </c>
      <c r="BE6" s="341" t="s">
        <v>682</v>
      </c>
      <c r="BF6" s="341" t="s">
        <v>683</v>
      </c>
      <c r="BG6" s="341" t="s">
        <v>684</v>
      </c>
      <c r="BH6" s="341" t="s">
        <v>685</v>
      </c>
      <c r="BI6" s="341" t="s">
        <v>686</v>
      </c>
      <c r="BJ6" s="341" t="s">
        <v>687</v>
      </c>
      <c r="BK6" s="341" t="s">
        <v>688</v>
      </c>
      <c r="BL6" s="341" t="s">
        <v>689</v>
      </c>
      <c r="BM6" s="341" t="s">
        <v>690</v>
      </c>
      <c r="BN6" s="341" t="s">
        <v>691</v>
      </c>
      <c r="BO6" s="341" t="s">
        <v>692</v>
      </c>
      <c r="BP6" s="341" t="s">
        <v>693</v>
      </c>
      <c r="BQ6" s="341" t="s">
        <v>694</v>
      </c>
      <c r="BR6" s="341" t="s">
        <v>695</v>
      </c>
      <c r="BS6" s="341" t="s">
        <v>696</v>
      </c>
      <c r="BT6" s="341" t="s">
        <v>697</v>
      </c>
    </row>
    <row r="7" spans="1:210">
      <c r="A7" s="343"/>
      <c r="AO7" s="341" t="s">
        <v>666</v>
      </c>
    </row>
    <row r="8" spans="1:210">
      <c r="A8" s="343"/>
      <c r="AO8" s="341" t="s">
        <v>667</v>
      </c>
    </row>
    <row r="9" spans="1:210">
      <c r="A9" s="343"/>
      <c r="AO9" s="341" t="s">
        <v>668</v>
      </c>
    </row>
    <row r="10" spans="1:210">
      <c r="A10" s="343"/>
      <c r="AO10" s="341" t="s">
        <v>669</v>
      </c>
    </row>
    <row r="11" spans="1:210">
      <c r="A11" s="343"/>
      <c r="AO11" s="341" t="s">
        <v>670</v>
      </c>
    </row>
    <row r="12" spans="1:210">
      <c r="A12" s="343"/>
      <c r="AO12" s="341" t="s">
        <v>671</v>
      </c>
    </row>
    <row r="13" spans="1:210">
      <c r="A13" s="343"/>
      <c r="AO13" s="341" t="s">
        <v>672</v>
      </c>
    </row>
    <row r="14" spans="1:210">
      <c r="A14" s="343"/>
      <c r="AO14" s="341" t="s">
        <v>673</v>
      </c>
    </row>
    <row r="15" spans="1:210">
      <c r="A15" s="341"/>
      <c r="AO15" s="341" t="s">
        <v>674</v>
      </c>
    </row>
    <row r="16" spans="1:210">
      <c r="A16" s="341"/>
      <c r="B16" s="344"/>
      <c r="AO16" s="341" t="s">
        <v>675</v>
      </c>
    </row>
    <row r="17" spans="1:41">
      <c r="A17" s="341"/>
      <c r="B17" s="344"/>
      <c r="AO17" s="341" t="s">
        <v>676</v>
      </c>
    </row>
    <row r="18" spans="1:41">
      <c r="A18" s="341"/>
      <c r="B18" s="344"/>
      <c r="AO18" s="341" t="s">
        <v>677</v>
      </c>
    </row>
    <row r="19" spans="1:41">
      <c r="A19" s="341"/>
      <c r="B19" s="344"/>
      <c r="AO19" s="341" t="s">
        <v>678</v>
      </c>
    </row>
    <row r="20" spans="1:41">
      <c r="A20" s="341"/>
      <c r="B20" s="344"/>
      <c r="AO20" s="341" t="s">
        <v>679</v>
      </c>
    </row>
    <row r="21" spans="1:41">
      <c r="A21" s="341"/>
      <c r="B21" s="344"/>
      <c r="AO21" s="341" t="s">
        <v>680</v>
      </c>
    </row>
    <row r="22" spans="1:41">
      <c r="A22" s="341"/>
      <c r="B22" s="344"/>
      <c r="AO22" s="341" t="s">
        <v>681</v>
      </c>
    </row>
    <row r="23" spans="1:41">
      <c r="A23" s="341"/>
      <c r="B23" s="344"/>
      <c r="AO23" s="341" t="s">
        <v>682</v>
      </c>
    </row>
    <row r="24" spans="1:41">
      <c r="A24" s="341"/>
      <c r="B24" s="344"/>
      <c r="AO24" s="341" t="s">
        <v>683</v>
      </c>
    </row>
    <row r="25" spans="1:41">
      <c r="A25" s="341"/>
      <c r="B25" s="344"/>
      <c r="AO25" s="341" t="s">
        <v>684</v>
      </c>
    </row>
    <row r="26" spans="1:41">
      <c r="A26" s="341"/>
      <c r="B26" s="344"/>
      <c r="AO26" s="341" t="s">
        <v>685</v>
      </c>
    </row>
    <row r="27" spans="1:41">
      <c r="A27" s="341"/>
      <c r="B27" s="344"/>
      <c r="AO27" s="341" t="s">
        <v>686</v>
      </c>
    </row>
    <row r="28" spans="1:41">
      <c r="A28" s="341"/>
      <c r="B28" s="344"/>
      <c r="AO28" s="341" t="s">
        <v>687</v>
      </c>
    </row>
    <row r="29" spans="1:41">
      <c r="A29" s="341"/>
      <c r="B29" s="344"/>
      <c r="AO29" s="341" t="s">
        <v>688</v>
      </c>
    </row>
    <row r="30" spans="1:41">
      <c r="A30" s="341"/>
      <c r="B30" s="344"/>
      <c r="AO30" s="341" t="s">
        <v>689</v>
      </c>
    </row>
    <row r="31" spans="1:41">
      <c r="A31" s="341"/>
      <c r="B31" s="344"/>
      <c r="AO31" s="341" t="s">
        <v>690</v>
      </c>
    </row>
    <row r="32" spans="1:41">
      <c r="A32" s="341"/>
      <c r="B32" s="344"/>
      <c r="AO32" s="341" t="s">
        <v>691</v>
      </c>
    </row>
    <row r="33" spans="1:41">
      <c r="A33" s="341"/>
      <c r="B33" s="344"/>
      <c r="AO33" s="341" t="s">
        <v>692</v>
      </c>
    </row>
    <row r="34" spans="1:41">
      <c r="A34" s="341"/>
      <c r="B34" s="344"/>
      <c r="AO34" s="341" t="s">
        <v>693</v>
      </c>
    </row>
    <row r="35" spans="1:41">
      <c r="A35" s="341"/>
      <c r="B35" s="344"/>
      <c r="AO35" s="341" t="s">
        <v>694</v>
      </c>
    </row>
    <row r="36" spans="1:41">
      <c r="A36" s="341"/>
      <c r="B36" s="344"/>
      <c r="AO36" s="341" t="s">
        <v>695</v>
      </c>
    </row>
    <row r="37" spans="1:41">
      <c r="A37" s="341"/>
      <c r="B37" s="344"/>
      <c r="AO37" s="341" t="s">
        <v>696</v>
      </c>
    </row>
    <row r="38" spans="1:41">
      <c r="A38" s="341"/>
      <c r="B38" s="344"/>
      <c r="AO38" s="341" t="s">
        <v>697</v>
      </c>
    </row>
    <row r="39" spans="1:41">
      <c r="A39" s="341"/>
      <c r="B39" s="344"/>
    </row>
    <row r="40" spans="1:41">
      <c r="A40" s="341"/>
      <c r="B40" s="344"/>
    </row>
    <row r="41" spans="1:41">
      <c r="A41" s="341"/>
      <c r="B41" s="344"/>
    </row>
    <row r="42" spans="1:41">
      <c r="A42" s="341"/>
      <c r="B42" s="344"/>
    </row>
    <row r="43" spans="1:41">
      <c r="A43" s="341"/>
      <c r="B43" s="344"/>
    </row>
    <row r="44" spans="1:41">
      <c r="A44" s="341"/>
      <c r="B44" s="344"/>
    </row>
    <row r="45" spans="1:41">
      <c r="A45" s="341"/>
    </row>
    <row r="46" spans="1:41">
      <c r="A46" s="341"/>
    </row>
    <row r="47" spans="1:41">
      <c r="A47" s="341"/>
    </row>
    <row r="48" spans="1:41">
      <c r="A48" s="341"/>
    </row>
    <row r="49" spans="1:1">
      <c r="A49" s="341"/>
    </row>
    <row r="50" spans="1:1">
      <c r="A50" s="341"/>
    </row>
    <row r="51" spans="1:1">
      <c r="A51" s="341"/>
    </row>
    <row r="52" spans="1:1">
      <c r="A52" s="341"/>
    </row>
    <row r="53" spans="1:1">
      <c r="A53" s="341"/>
    </row>
    <row r="54" spans="1:1">
      <c r="A54" s="341"/>
    </row>
    <row r="55" spans="1:1">
      <c r="A55" s="341"/>
    </row>
    <row r="56" spans="1:1">
      <c r="A56" s="341"/>
    </row>
    <row r="57" spans="1:1">
      <c r="A57" s="341"/>
    </row>
    <row r="58" spans="1:1">
      <c r="A58" s="341"/>
    </row>
    <row r="59" spans="1:1">
      <c r="A59" s="341"/>
    </row>
    <row r="60" spans="1:1">
      <c r="A60" s="341"/>
    </row>
    <row r="61" spans="1:1">
      <c r="A61" s="341"/>
    </row>
    <row r="62" spans="1:1">
      <c r="A62" s="341"/>
    </row>
    <row r="63" spans="1:1">
      <c r="A63" s="341"/>
    </row>
    <row r="64" spans="1:1">
      <c r="A64" s="341"/>
    </row>
    <row r="65" spans="1:1">
      <c r="A65" s="341"/>
    </row>
    <row r="66" spans="1:1">
      <c r="A66" s="341"/>
    </row>
    <row r="67" spans="1:1">
      <c r="A67" s="341"/>
    </row>
    <row r="68" spans="1:1">
      <c r="A68" s="341"/>
    </row>
    <row r="69" spans="1:1">
      <c r="A69" s="341"/>
    </row>
    <row r="70" spans="1:1">
      <c r="A70" s="341"/>
    </row>
    <row r="71" spans="1:1">
      <c r="A71" s="341"/>
    </row>
    <row r="72" spans="1:1">
      <c r="A72" s="341"/>
    </row>
    <row r="73" spans="1:1">
      <c r="A73" s="341"/>
    </row>
    <row r="74" spans="1:1">
      <c r="A74" s="341"/>
    </row>
    <row r="75" spans="1:1">
      <c r="A75" s="341"/>
    </row>
    <row r="76" spans="1:1">
      <c r="A76" s="341"/>
    </row>
    <row r="77" spans="1:1">
      <c r="A77" s="341"/>
    </row>
    <row r="78" spans="1:1">
      <c r="A78" s="341"/>
    </row>
    <row r="79" spans="1:1">
      <c r="A79" s="341"/>
    </row>
    <row r="80" spans="1:1">
      <c r="A80" s="341"/>
    </row>
    <row r="81" spans="1:1">
      <c r="A81" s="341"/>
    </row>
    <row r="82" spans="1:1">
      <c r="A82" s="341"/>
    </row>
    <row r="83" spans="1:1">
      <c r="A83" s="341"/>
    </row>
    <row r="84" spans="1:1">
      <c r="A84" s="341"/>
    </row>
    <row r="85" spans="1:1">
      <c r="A85" s="341"/>
    </row>
    <row r="86" spans="1:1">
      <c r="A86" s="341"/>
    </row>
    <row r="87" spans="1:1">
      <c r="A87" s="341"/>
    </row>
    <row r="88" spans="1:1">
      <c r="A88" s="341"/>
    </row>
    <row r="89" spans="1:1">
      <c r="A89" s="341"/>
    </row>
    <row r="90" spans="1:1">
      <c r="A90" s="341"/>
    </row>
    <row r="91" spans="1:1">
      <c r="A91" s="341"/>
    </row>
    <row r="92" spans="1:1">
      <c r="A92" s="341"/>
    </row>
    <row r="93" spans="1:1">
      <c r="A93" s="341"/>
    </row>
    <row r="94" spans="1:1">
      <c r="A94" s="341"/>
    </row>
    <row r="95" spans="1:1">
      <c r="A95" s="341"/>
    </row>
    <row r="96" spans="1:1">
      <c r="A96" s="341"/>
    </row>
    <row r="97" spans="1:1">
      <c r="A97" s="341"/>
    </row>
    <row r="98" spans="1:1">
      <c r="A98" s="341"/>
    </row>
    <row r="99" spans="1:1">
      <c r="A99" s="341"/>
    </row>
    <row r="100" spans="1:1">
      <c r="A100" s="341"/>
    </row>
    <row r="101" spans="1:1">
      <c r="A101" s="341"/>
    </row>
    <row r="102" spans="1:1">
      <c r="A102" s="341"/>
    </row>
    <row r="103" spans="1:1">
      <c r="A103" s="341"/>
    </row>
    <row r="104" spans="1:1">
      <c r="A104" s="341"/>
    </row>
    <row r="105" spans="1:1">
      <c r="A105" s="341"/>
    </row>
    <row r="106" spans="1:1">
      <c r="A106" s="341"/>
    </row>
    <row r="107" spans="1:1">
      <c r="A107" s="341"/>
    </row>
    <row r="108" spans="1:1">
      <c r="A108" s="341"/>
    </row>
    <row r="109" spans="1:1">
      <c r="A109" s="341"/>
    </row>
    <row r="110" spans="1:1">
      <c r="A110" s="341"/>
    </row>
    <row r="111" spans="1:1">
      <c r="A111" s="341"/>
    </row>
    <row r="112" spans="1:1">
      <c r="A112" s="341"/>
    </row>
    <row r="113" spans="1:1">
      <c r="A113" s="341"/>
    </row>
    <row r="114" spans="1:1">
      <c r="A114" s="341"/>
    </row>
    <row r="115" spans="1:1">
      <c r="A115" s="341"/>
    </row>
    <row r="116" spans="1:1">
      <c r="A116" s="341"/>
    </row>
    <row r="117" spans="1:1">
      <c r="A117" s="341"/>
    </row>
    <row r="118" spans="1:1">
      <c r="A118" s="341"/>
    </row>
    <row r="119" spans="1:1">
      <c r="A119" s="341"/>
    </row>
    <row r="120" spans="1:1">
      <c r="A120" s="341"/>
    </row>
    <row r="121" spans="1:1">
      <c r="A121" s="341"/>
    </row>
    <row r="122" spans="1:1">
      <c r="A122" s="341"/>
    </row>
    <row r="123" spans="1:1">
      <c r="A123" s="341"/>
    </row>
    <row r="124" spans="1:1">
      <c r="A124" s="341"/>
    </row>
    <row r="125" spans="1:1">
      <c r="A125" s="341"/>
    </row>
    <row r="126" spans="1:1">
      <c r="A126" s="341"/>
    </row>
    <row r="127" spans="1:1">
      <c r="A127" s="341"/>
    </row>
    <row r="128" spans="1:1">
      <c r="A128" s="341"/>
    </row>
    <row r="129" spans="1:1">
      <c r="A129" s="341"/>
    </row>
    <row r="130" spans="1:1">
      <c r="A130" s="341"/>
    </row>
    <row r="131" spans="1:1">
      <c r="A131" s="341"/>
    </row>
    <row r="132" spans="1:1">
      <c r="A132" s="341"/>
    </row>
    <row r="133" spans="1:1">
      <c r="A133" s="341"/>
    </row>
    <row r="134" spans="1:1">
      <c r="A134" s="341"/>
    </row>
    <row r="135" spans="1:1">
      <c r="A135" s="341"/>
    </row>
    <row r="136" spans="1:1">
      <c r="A136" s="341"/>
    </row>
    <row r="137" spans="1:1">
      <c r="A137" s="341"/>
    </row>
    <row r="138" spans="1:1">
      <c r="A138" s="341"/>
    </row>
    <row r="139" spans="1:1">
      <c r="A139" s="341"/>
    </row>
    <row r="140" spans="1:1">
      <c r="A140" s="341"/>
    </row>
    <row r="141" spans="1:1">
      <c r="A141" s="341"/>
    </row>
    <row r="142" spans="1:1">
      <c r="A142" s="341"/>
    </row>
    <row r="143" spans="1:1">
      <c r="A143" s="341"/>
    </row>
    <row r="144" spans="1:1">
      <c r="A144" s="341"/>
    </row>
    <row r="145" spans="1:2">
      <c r="A145" s="341"/>
    </row>
    <row r="146" spans="1:2">
      <c r="A146" s="341"/>
    </row>
    <row r="147" spans="1:2">
      <c r="A147" s="341"/>
    </row>
    <row r="148" spans="1:2">
      <c r="A148" s="341"/>
    </row>
    <row r="149" spans="1:2">
      <c r="A149" s="341"/>
    </row>
    <row r="150" spans="1:2">
      <c r="A150" s="341"/>
    </row>
    <row r="151" spans="1:2">
      <c r="A151" s="341"/>
    </row>
    <row r="152" spans="1:2">
      <c r="A152" s="341"/>
    </row>
    <row r="153" spans="1:2">
      <c r="A153" s="341"/>
    </row>
    <row r="154" spans="1:2">
      <c r="A154" s="341"/>
    </row>
    <row r="155" spans="1:2">
      <c r="A155" s="341"/>
      <c r="B155" s="344"/>
    </row>
    <row r="156" spans="1:2">
      <c r="A156" s="341"/>
      <c r="B156" s="344"/>
    </row>
    <row r="157" spans="1:2">
      <c r="A157" s="341"/>
      <c r="B157" s="345"/>
    </row>
    <row r="158" spans="1:2">
      <c r="A158" s="341"/>
      <c r="B158" s="344"/>
    </row>
    <row r="159" spans="1:2">
      <c r="A159" s="341"/>
    </row>
    <row r="160" spans="1:2">
      <c r="A160" s="341"/>
    </row>
    <row r="161" spans="1:1">
      <c r="A161" s="341"/>
    </row>
    <row r="162" spans="1:1">
      <c r="A162" s="341"/>
    </row>
    <row r="163" spans="1:1">
      <c r="A163" s="341"/>
    </row>
    <row r="164" spans="1:1">
      <c r="A164" s="341"/>
    </row>
    <row r="165" spans="1:1">
      <c r="A165" s="341"/>
    </row>
    <row r="166" spans="1:1">
      <c r="A166" s="341"/>
    </row>
    <row r="167" spans="1:1">
      <c r="A167" s="341"/>
    </row>
    <row r="168" spans="1:1">
      <c r="A168" s="341"/>
    </row>
    <row r="169" spans="1:1">
      <c r="A169" s="341"/>
    </row>
    <row r="170" spans="1:1">
      <c r="A170" s="341"/>
    </row>
    <row r="171" spans="1:1">
      <c r="A171" s="341"/>
    </row>
    <row r="172" spans="1:1">
      <c r="A172" s="341"/>
    </row>
    <row r="173" spans="1:1">
      <c r="A173" s="341"/>
    </row>
    <row r="174" spans="1:1">
      <c r="A174" s="341"/>
    </row>
    <row r="175" spans="1:1">
      <c r="A175" s="341"/>
    </row>
    <row r="176" spans="1:1">
      <c r="A176" s="341"/>
    </row>
    <row r="177" spans="1:1">
      <c r="A177" s="341"/>
    </row>
    <row r="178" spans="1:1">
      <c r="A178" s="341"/>
    </row>
    <row r="179" spans="1:1">
      <c r="A179" s="341"/>
    </row>
    <row r="180" spans="1:1">
      <c r="A180" s="341"/>
    </row>
    <row r="181" spans="1:1">
      <c r="A181" s="341"/>
    </row>
    <row r="182" spans="1:1">
      <c r="A182" s="341"/>
    </row>
    <row r="183" spans="1:1">
      <c r="A183" s="341"/>
    </row>
    <row r="184" spans="1:1">
      <c r="A184" s="341"/>
    </row>
    <row r="185" spans="1:1">
      <c r="A185" s="341"/>
    </row>
    <row r="186" spans="1:1">
      <c r="A186" s="341"/>
    </row>
    <row r="187" spans="1:1">
      <c r="A187" s="341"/>
    </row>
    <row r="188" spans="1:1">
      <c r="A188" s="341"/>
    </row>
    <row r="189" spans="1:1">
      <c r="A189" s="341"/>
    </row>
    <row r="190" spans="1:1">
      <c r="A190" s="341"/>
    </row>
    <row r="191" spans="1:1">
      <c r="A191" s="341"/>
    </row>
    <row r="192" spans="1:1">
      <c r="A192" s="341"/>
    </row>
    <row r="193" spans="1:1">
      <c r="A193" s="341"/>
    </row>
    <row r="194" spans="1:1">
      <c r="A194" s="341"/>
    </row>
    <row r="195" spans="1:1">
      <c r="A195" s="341"/>
    </row>
    <row r="196" spans="1:1">
      <c r="A196" s="341"/>
    </row>
    <row r="197" spans="1:1">
      <c r="A197" s="341"/>
    </row>
    <row r="198" spans="1:1">
      <c r="A198" s="341"/>
    </row>
    <row r="199" spans="1:1">
      <c r="A199" s="341"/>
    </row>
    <row r="200" spans="1:1">
      <c r="A200" s="341"/>
    </row>
    <row r="201" spans="1:1">
      <c r="A201" s="341"/>
    </row>
    <row r="202" spans="1:1">
      <c r="A202" s="341"/>
    </row>
    <row r="203" spans="1:1">
      <c r="A203" s="341"/>
    </row>
    <row r="204" spans="1:1">
      <c r="A204" s="341"/>
    </row>
    <row r="205" spans="1:1">
      <c r="A205" s="341"/>
    </row>
    <row r="206" spans="1:1">
      <c r="A206" s="341"/>
    </row>
    <row r="207" spans="1:1">
      <c r="A207" s="341"/>
    </row>
    <row r="208" spans="1:1">
      <c r="A208" s="341"/>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theme="0" tint="-0.499984740745262"/>
  </sheetPr>
  <dimension ref="A1:B47"/>
  <sheetViews>
    <sheetView workbookViewId="0">
      <selection activeCell="A5" sqref="A5"/>
    </sheetView>
  </sheetViews>
  <sheetFormatPr defaultRowHeight="13.5"/>
  <cols>
    <col min="1" max="1" width="17.25" bestFit="1" customWidth="1"/>
  </cols>
  <sheetData>
    <row r="1" spans="1:2">
      <c r="A1" t="s">
        <v>345</v>
      </c>
      <c r="B1" s="311" t="s">
        <v>346</v>
      </c>
    </row>
    <row r="2" spans="1:2">
      <c r="A2" t="s">
        <v>347</v>
      </c>
      <c r="B2" s="311" t="s">
        <v>348</v>
      </c>
    </row>
    <row r="3" spans="1:2">
      <c r="A3" t="s">
        <v>349</v>
      </c>
      <c r="B3" s="311" t="s">
        <v>350</v>
      </c>
    </row>
    <row r="4" spans="1:2">
      <c r="A4" t="s">
        <v>351</v>
      </c>
      <c r="B4" s="311" t="s">
        <v>352</v>
      </c>
    </row>
    <row r="5" spans="1:2">
      <c r="A5" t="s">
        <v>353</v>
      </c>
      <c r="B5" s="311" t="s">
        <v>354</v>
      </c>
    </row>
    <row r="6" spans="1:2">
      <c r="A6" t="s">
        <v>355</v>
      </c>
      <c r="B6" s="311" t="s">
        <v>356</v>
      </c>
    </row>
    <row r="7" spans="1:2">
      <c r="A7" t="s">
        <v>357</v>
      </c>
      <c r="B7" s="311" t="s">
        <v>358</v>
      </c>
    </row>
    <row r="8" spans="1:2">
      <c r="A8" t="s">
        <v>359</v>
      </c>
      <c r="B8" s="311" t="s">
        <v>360</v>
      </c>
    </row>
    <row r="9" spans="1:2">
      <c r="A9" t="s">
        <v>361</v>
      </c>
      <c r="B9" s="311" t="s">
        <v>362</v>
      </c>
    </row>
    <row r="10" spans="1:2">
      <c r="A10" t="s">
        <v>363</v>
      </c>
      <c r="B10" s="311" t="s">
        <v>364</v>
      </c>
    </row>
    <row r="11" spans="1:2">
      <c r="A11" t="s">
        <v>365</v>
      </c>
      <c r="B11" s="311" t="s">
        <v>366</v>
      </c>
    </row>
    <row r="12" spans="1:2">
      <c r="A12" t="s">
        <v>367</v>
      </c>
      <c r="B12" s="311" t="s">
        <v>368</v>
      </c>
    </row>
    <row r="13" spans="1:2">
      <c r="A13" t="s">
        <v>369</v>
      </c>
      <c r="B13" s="311" t="s">
        <v>370</v>
      </c>
    </row>
    <row r="14" spans="1:2">
      <c r="A14" t="s">
        <v>371</v>
      </c>
      <c r="B14" s="311" t="s">
        <v>372</v>
      </c>
    </row>
    <row r="15" spans="1:2">
      <c r="A15" t="s">
        <v>373</v>
      </c>
      <c r="B15" s="311" t="s">
        <v>374</v>
      </c>
    </row>
    <row r="16" spans="1:2">
      <c r="A16" t="s">
        <v>375</v>
      </c>
      <c r="B16" s="311" t="s">
        <v>376</v>
      </c>
    </row>
    <row r="17" spans="1:2">
      <c r="A17" t="s">
        <v>377</v>
      </c>
      <c r="B17" s="311" t="s">
        <v>378</v>
      </c>
    </row>
    <row r="18" spans="1:2">
      <c r="A18" t="s">
        <v>379</v>
      </c>
      <c r="B18" s="311" t="s">
        <v>380</v>
      </c>
    </row>
    <row r="19" spans="1:2">
      <c r="A19" t="s">
        <v>381</v>
      </c>
      <c r="B19" s="311" t="s">
        <v>382</v>
      </c>
    </row>
    <row r="20" spans="1:2">
      <c r="A20" t="s">
        <v>383</v>
      </c>
      <c r="B20" s="311" t="s">
        <v>384</v>
      </c>
    </row>
    <row r="21" spans="1:2">
      <c r="A21" t="s">
        <v>385</v>
      </c>
      <c r="B21" s="311" t="s">
        <v>386</v>
      </c>
    </row>
    <row r="22" spans="1:2">
      <c r="A22" t="s">
        <v>387</v>
      </c>
      <c r="B22" s="311" t="s">
        <v>388</v>
      </c>
    </row>
    <row r="23" spans="1:2">
      <c r="A23" t="s">
        <v>389</v>
      </c>
      <c r="B23" s="311" t="s">
        <v>390</v>
      </c>
    </row>
    <row r="24" spans="1:2">
      <c r="A24" t="s">
        <v>391</v>
      </c>
      <c r="B24" s="311" t="s">
        <v>392</v>
      </c>
    </row>
    <row r="25" spans="1:2">
      <c r="A25" t="s">
        <v>393</v>
      </c>
      <c r="B25" s="311" t="s">
        <v>394</v>
      </c>
    </row>
    <row r="26" spans="1:2">
      <c r="A26" t="s">
        <v>395</v>
      </c>
      <c r="B26" s="311" t="s">
        <v>396</v>
      </c>
    </row>
    <row r="27" spans="1:2">
      <c r="A27" t="s">
        <v>397</v>
      </c>
      <c r="B27" s="311" t="s">
        <v>398</v>
      </c>
    </row>
    <row r="28" spans="1:2">
      <c r="A28" t="s">
        <v>399</v>
      </c>
      <c r="B28" s="311" t="s">
        <v>400</v>
      </c>
    </row>
    <row r="29" spans="1:2">
      <c r="A29" t="s">
        <v>401</v>
      </c>
      <c r="B29" s="311" t="s">
        <v>402</v>
      </c>
    </row>
    <row r="30" spans="1:2">
      <c r="A30" t="s">
        <v>403</v>
      </c>
      <c r="B30" s="311" t="s">
        <v>404</v>
      </c>
    </row>
    <row r="31" spans="1:2">
      <c r="A31" t="s">
        <v>405</v>
      </c>
      <c r="B31" s="311" t="s">
        <v>406</v>
      </c>
    </row>
    <row r="32" spans="1:2">
      <c r="A32" t="s">
        <v>407</v>
      </c>
      <c r="B32" s="311" t="s">
        <v>408</v>
      </c>
    </row>
    <row r="33" spans="1:2">
      <c r="A33" t="s">
        <v>409</v>
      </c>
      <c r="B33" s="311" t="s">
        <v>410</v>
      </c>
    </row>
    <row r="34" spans="1:2">
      <c r="A34" t="s">
        <v>411</v>
      </c>
      <c r="B34" s="311" t="s">
        <v>412</v>
      </c>
    </row>
    <row r="35" spans="1:2">
      <c r="A35" t="s">
        <v>413</v>
      </c>
      <c r="B35" s="311" t="s">
        <v>414</v>
      </c>
    </row>
    <row r="36" spans="1:2">
      <c r="A36" t="s">
        <v>415</v>
      </c>
      <c r="B36" s="311" t="s">
        <v>416</v>
      </c>
    </row>
    <row r="37" spans="1:2">
      <c r="A37" t="s">
        <v>417</v>
      </c>
      <c r="B37" s="311" t="s">
        <v>418</v>
      </c>
    </row>
    <row r="38" spans="1:2">
      <c r="A38" t="s">
        <v>419</v>
      </c>
      <c r="B38" s="311" t="s">
        <v>420</v>
      </c>
    </row>
    <row r="39" spans="1:2">
      <c r="A39" t="s">
        <v>421</v>
      </c>
      <c r="B39" s="311" t="s">
        <v>422</v>
      </c>
    </row>
    <row r="40" spans="1:2">
      <c r="A40" t="s">
        <v>423</v>
      </c>
      <c r="B40" s="311" t="s">
        <v>424</v>
      </c>
    </row>
    <row r="41" spans="1:2">
      <c r="A41" t="s">
        <v>425</v>
      </c>
      <c r="B41" s="311" t="s">
        <v>426</v>
      </c>
    </row>
    <row r="42" spans="1:2">
      <c r="A42" t="s">
        <v>427</v>
      </c>
      <c r="B42" s="311" t="s">
        <v>428</v>
      </c>
    </row>
    <row r="43" spans="1:2">
      <c r="A43" t="s">
        <v>429</v>
      </c>
      <c r="B43" s="311" t="s">
        <v>430</v>
      </c>
    </row>
    <row r="44" spans="1:2">
      <c r="A44" t="s">
        <v>431</v>
      </c>
      <c r="B44" s="311" t="s">
        <v>432</v>
      </c>
    </row>
    <row r="45" spans="1:2">
      <c r="A45" t="s">
        <v>433</v>
      </c>
      <c r="B45" s="311" t="s">
        <v>434</v>
      </c>
    </row>
    <row r="46" spans="1:2">
      <c r="A46" t="s">
        <v>435</v>
      </c>
      <c r="B46" s="311" t="s">
        <v>436</v>
      </c>
    </row>
    <row r="47" spans="1:2">
      <c r="A47" t="s">
        <v>437</v>
      </c>
      <c r="B47" s="311" t="s">
        <v>438</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5"/>
  <sheetViews>
    <sheetView showGridLines="0" view="pageBreakPreview" topLeftCell="A30" zoomScaleNormal="100" workbookViewId="0">
      <selection activeCell="Z45" sqref="Z45"/>
    </sheetView>
  </sheetViews>
  <sheetFormatPr defaultColWidth="9" defaultRowHeight="13.5"/>
  <cols>
    <col min="1" max="25" width="3.5" style="17" customWidth="1"/>
    <col min="26" max="16384" width="9" style="17"/>
  </cols>
  <sheetData>
    <row r="1" spans="1:25" ht="21" customHeight="1">
      <c r="A1" s="6"/>
      <c r="B1" s="6"/>
      <c r="C1" s="6"/>
      <c r="D1" s="6"/>
      <c r="E1" s="6"/>
      <c r="F1" s="6"/>
      <c r="G1" s="6"/>
      <c r="H1" s="6"/>
      <c r="I1" s="6"/>
      <c r="J1" s="6"/>
      <c r="K1" s="6"/>
      <c r="L1" s="6"/>
      <c r="M1" s="6"/>
      <c r="N1" s="6"/>
      <c r="O1" s="6"/>
      <c r="P1" s="6"/>
      <c r="Q1" s="6"/>
      <c r="R1" s="6"/>
      <c r="S1" s="6"/>
      <c r="T1" s="548" t="s">
        <v>76</v>
      </c>
      <c r="U1" s="549"/>
      <c r="V1" s="549"/>
      <c r="W1" s="549"/>
      <c r="X1" s="549"/>
      <c r="Y1" s="550"/>
    </row>
    <row r="2" spans="1:25" ht="31.5" customHeight="1" thickBot="1">
      <c r="A2" s="6"/>
      <c r="B2" s="6"/>
      <c r="C2" s="6"/>
      <c r="D2" s="6"/>
      <c r="E2" s="6"/>
      <c r="F2" s="6"/>
      <c r="G2" s="6"/>
      <c r="H2" s="6"/>
      <c r="I2" s="6"/>
      <c r="J2" s="6"/>
      <c r="K2" s="6"/>
      <c r="L2" s="6"/>
      <c r="M2" s="6"/>
      <c r="N2" s="6"/>
      <c r="O2" s="6"/>
      <c r="P2" s="6"/>
      <c r="Q2" s="6"/>
      <c r="R2" s="6"/>
      <c r="S2" s="6"/>
      <c r="T2" s="551" t="str">
        <f>入力!D5&amp;""</f>
        <v/>
      </c>
      <c r="U2" s="552"/>
      <c r="V2" s="552"/>
      <c r="W2" s="552"/>
      <c r="X2" s="552"/>
      <c r="Y2" s="553"/>
    </row>
    <row r="3" spans="1:25" ht="15" customHeight="1">
      <c r="A3" s="94"/>
      <c r="B3" s="94"/>
      <c r="C3" s="94"/>
      <c r="D3" s="94"/>
      <c r="E3" s="94"/>
      <c r="F3" s="94"/>
      <c r="G3" s="94"/>
      <c r="H3" s="94"/>
      <c r="I3" s="94"/>
      <c r="J3" s="94"/>
      <c r="K3" s="94"/>
      <c r="L3" s="94"/>
      <c r="M3" s="94"/>
      <c r="N3" s="94"/>
      <c r="O3" s="94"/>
      <c r="P3" s="94"/>
      <c r="Q3" s="94"/>
      <c r="R3" s="94"/>
      <c r="S3" s="94"/>
      <c r="T3" s="94"/>
      <c r="U3" s="94"/>
      <c r="V3" s="94"/>
      <c r="W3" s="94"/>
      <c r="X3" s="94"/>
      <c r="Y3" s="94"/>
    </row>
    <row r="4" spans="1:25" ht="21" customHeight="1">
      <c r="A4" s="554" t="s">
        <v>705</v>
      </c>
      <c r="B4" s="554"/>
      <c r="C4" s="554"/>
      <c r="D4" s="554"/>
      <c r="E4" s="554"/>
      <c r="F4" s="554"/>
      <c r="G4" s="6"/>
      <c r="H4" s="6"/>
      <c r="I4" s="6"/>
      <c r="J4" s="6"/>
      <c r="K4" s="6"/>
      <c r="L4" s="6"/>
      <c r="M4" s="6"/>
      <c r="N4" s="6"/>
      <c r="O4" s="6"/>
      <c r="P4" s="6"/>
      <c r="Q4" s="6"/>
      <c r="R4" s="6"/>
      <c r="S4" s="95"/>
      <c r="T4" s="82"/>
      <c r="U4" s="557"/>
      <c r="V4" s="557"/>
      <c r="W4" s="557"/>
      <c r="X4" s="557"/>
      <c r="Y4" s="6"/>
    </row>
    <row r="5" spans="1:25" ht="18.75">
      <c r="A5" s="82"/>
      <c r="B5" s="566" t="s">
        <v>62</v>
      </c>
      <c r="C5" s="566"/>
      <c r="D5" s="566"/>
      <c r="E5" s="566"/>
      <c r="F5" s="566"/>
      <c r="G5" s="566"/>
      <c r="H5" s="566"/>
      <c r="I5" s="566"/>
      <c r="J5" s="566"/>
      <c r="K5" s="566"/>
      <c r="L5" s="566"/>
      <c r="M5" s="566"/>
      <c r="N5" s="566"/>
      <c r="O5" s="566"/>
      <c r="P5" s="566"/>
      <c r="Q5" s="566"/>
      <c r="R5" s="566"/>
      <c r="S5" s="241" t="str">
        <f>IF(入力!D3="","(新規・継続）","("&amp;入力!D3&amp;")")</f>
        <v>(新規・継続）</v>
      </c>
      <c r="T5" s="118"/>
      <c r="U5" s="118"/>
      <c r="V5" s="118"/>
      <c r="W5" s="82"/>
      <c r="X5" s="82"/>
      <c r="Y5" s="96"/>
    </row>
    <row r="6" spans="1:25" ht="15" customHeight="1">
      <c r="A6" s="6"/>
      <c r="B6" s="6"/>
      <c r="C6" s="6"/>
      <c r="D6" s="6"/>
      <c r="E6" s="6"/>
      <c r="F6" s="6"/>
      <c r="G6" s="6"/>
      <c r="H6" s="6"/>
      <c r="I6" s="6"/>
      <c r="J6" s="6"/>
      <c r="K6" s="6"/>
      <c r="L6" s="6"/>
      <c r="M6" s="6"/>
      <c r="N6" s="6"/>
      <c r="O6" s="6"/>
      <c r="P6" s="6"/>
      <c r="Q6" s="6"/>
      <c r="R6" s="6"/>
      <c r="S6" s="6"/>
      <c r="T6" s="6"/>
      <c r="U6" s="6"/>
      <c r="V6" s="6"/>
      <c r="W6" s="6"/>
      <c r="X6" s="6"/>
      <c r="Y6" s="6"/>
    </row>
    <row r="7" spans="1:25" ht="54" customHeight="1">
      <c r="A7" s="558" t="s">
        <v>63</v>
      </c>
      <c r="B7" s="558"/>
      <c r="C7" s="558"/>
      <c r="D7" s="558"/>
      <c r="E7" s="558"/>
      <c r="F7" s="558"/>
      <c r="G7" s="558"/>
      <c r="H7" s="558"/>
      <c r="I7" s="558"/>
      <c r="J7" s="558"/>
      <c r="K7" s="558"/>
      <c r="L7" s="558"/>
      <c r="M7" s="558"/>
      <c r="N7" s="558"/>
      <c r="O7" s="558"/>
      <c r="P7" s="558"/>
      <c r="Q7" s="558"/>
      <c r="R7" s="558"/>
      <c r="S7" s="558"/>
      <c r="T7" s="558"/>
      <c r="U7" s="558"/>
      <c r="V7" s="558"/>
      <c r="W7" s="558"/>
      <c r="X7" s="558"/>
      <c r="Y7" s="558"/>
    </row>
    <row r="8" spans="1:25" ht="13.5" customHeight="1">
      <c r="A8" s="6"/>
      <c r="B8" s="6"/>
      <c r="C8" s="6"/>
      <c r="D8" s="6"/>
      <c r="E8" s="6"/>
      <c r="F8" s="6"/>
      <c r="G8" s="6"/>
      <c r="H8" s="6"/>
      <c r="I8" s="6"/>
      <c r="J8" s="6"/>
      <c r="K8" s="6"/>
      <c r="L8" s="6"/>
      <c r="M8" s="6"/>
      <c r="N8" s="6"/>
      <c r="O8" s="6"/>
      <c r="P8" s="6"/>
      <c r="Q8" s="6"/>
      <c r="R8" s="6"/>
      <c r="S8" s="6"/>
      <c r="T8" s="6"/>
      <c r="U8" s="6"/>
      <c r="V8" s="6"/>
      <c r="W8" s="6"/>
      <c r="X8" s="6"/>
      <c r="Y8" s="6"/>
    </row>
    <row r="9" spans="1:25">
      <c r="A9" s="6"/>
      <c r="B9" s="561" t="str">
        <f>IF(入力!D8="","令和　　年　　月　　日",入力!D8)</f>
        <v>令和　　年　　月　　日</v>
      </c>
      <c r="C9" s="561"/>
      <c r="D9" s="561"/>
      <c r="E9" s="561"/>
      <c r="F9" s="561"/>
      <c r="G9" s="561"/>
      <c r="H9" s="561"/>
      <c r="I9" s="561"/>
      <c r="J9" s="6"/>
      <c r="K9" s="6"/>
      <c r="L9" s="6"/>
      <c r="M9" s="6"/>
      <c r="N9" s="6"/>
      <c r="O9" s="6"/>
      <c r="P9" s="6"/>
      <c r="Q9" s="6"/>
      <c r="R9" s="6"/>
      <c r="S9" s="6"/>
      <c r="T9" s="6"/>
      <c r="U9" s="6"/>
      <c r="V9" s="6"/>
      <c r="W9" s="6"/>
      <c r="X9" s="6"/>
      <c r="Y9" s="6"/>
    </row>
    <row r="10" spans="1:25" ht="15" customHeight="1">
      <c r="A10" s="6"/>
      <c r="B10" s="6"/>
      <c r="C10" s="6"/>
      <c r="D10" s="6"/>
      <c r="E10" s="6"/>
      <c r="F10" s="6"/>
      <c r="G10" s="6"/>
      <c r="H10" s="6"/>
      <c r="I10" s="6"/>
      <c r="J10" s="6"/>
      <c r="K10" s="6"/>
      <c r="L10" s="6"/>
      <c r="M10" s="6"/>
      <c r="N10" s="6"/>
      <c r="O10" s="6"/>
      <c r="P10" s="6"/>
      <c r="Q10" s="6"/>
      <c r="R10" s="6"/>
      <c r="S10" s="6"/>
      <c r="T10" s="6"/>
      <c r="U10" s="6"/>
      <c r="V10" s="6"/>
      <c r="W10" s="6"/>
      <c r="X10" s="6"/>
      <c r="Y10" s="6"/>
    </row>
    <row r="11" spans="1:25" ht="13.5" customHeight="1">
      <c r="A11" s="6"/>
      <c r="B11" s="555" t="s">
        <v>64</v>
      </c>
      <c r="C11" s="555"/>
      <c r="D11" s="555"/>
      <c r="E11" s="555"/>
      <c r="F11" s="555"/>
      <c r="G11" s="555"/>
      <c r="H11" s="555"/>
      <c r="I11" s="555"/>
      <c r="J11" s="21" t="s">
        <v>65</v>
      </c>
      <c r="K11" s="21"/>
      <c r="L11" s="21"/>
      <c r="M11" s="21"/>
      <c r="N11" s="21"/>
      <c r="O11" s="21"/>
      <c r="P11" s="21"/>
      <c r="Q11" s="21"/>
      <c r="R11" s="21"/>
      <c r="S11" s="6"/>
      <c r="T11" s="6"/>
      <c r="U11" s="6"/>
      <c r="V11" s="6"/>
      <c r="W11" s="6"/>
      <c r="X11" s="6"/>
      <c r="Y11" s="6"/>
    </row>
    <row r="12" spans="1:25" ht="13.5" customHeight="1">
      <c r="A12" s="6"/>
      <c r="B12" s="555" t="s">
        <v>66</v>
      </c>
      <c r="C12" s="555"/>
      <c r="D12" s="555"/>
      <c r="E12" s="555"/>
      <c r="F12" s="555"/>
      <c r="G12" s="555"/>
      <c r="H12" s="555"/>
      <c r="I12" s="555"/>
      <c r="J12" s="21" t="s">
        <v>65</v>
      </c>
      <c r="K12" s="21"/>
      <c r="L12" s="21"/>
      <c r="M12" s="21"/>
      <c r="N12" s="21"/>
      <c r="O12" s="21"/>
      <c r="P12" s="21"/>
      <c r="Q12" s="21"/>
      <c r="R12" s="21"/>
      <c r="S12" s="6"/>
      <c r="T12" s="6"/>
      <c r="U12" s="6"/>
      <c r="V12" s="6"/>
      <c r="W12" s="6"/>
      <c r="X12" s="6"/>
      <c r="Y12" s="6"/>
    </row>
    <row r="13" spans="1:25" ht="13.5" customHeight="1">
      <c r="A13" s="6"/>
      <c r="B13" s="567" t="s">
        <v>67</v>
      </c>
      <c r="C13" s="567"/>
      <c r="D13" s="567"/>
      <c r="E13" s="567"/>
      <c r="F13" s="567"/>
      <c r="G13" s="567"/>
      <c r="H13" s="567"/>
      <c r="I13" s="567"/>
      <c r="J13" s="21" t="s">
        <v>65</v>
      </c>
      <c r="K13" s="21"/>
      <c r="L13" s="21"/>
      <c r="M13" s="21"/>
      <c r="N13" s="21"/>
      <c r="O13" s="21"/>
      <c r="P13" s="21"/>
      <c r="Q13" s="21"/>
      <c r="R13" s="21"/>
      <c r="S13" s="6"/>
      <c r="T13" s="6"/>
      <c r="U13" s="6"/>
      <c r="V13" s="6"/>
      <c r="W13" s="6"/>
      <c r="X13" s="6"/>
      <c r="Y13" s="6"/>
    </row>
    <row r="14" spans="1:25" ht="15" customHeight="1">
      <c r="A14" s="6"/>
      <c r="B14" s="6"/>
      <c r="C14" s="6"/>
      <c r="D14" s="6"/>
      <c r="E14" s="6"/>
      <c r="F14" s="6"/>
      <c r="G14" s="6"/>
      <c r="H14" s="6"/>
      <c r="I14" s="6"/>
      <c r="J14" s="6"/>
      <c r="K14" s="6"/>
      <c r="L14" s="6"/>
      <c r="M14" s="6"/>
      <c r="N14" s="6"/>
      <c r="O14" s="6"/>
      <c r="P14" s="6"/>
      <c r="Q14" s="6"/>
      <c r="R14" s="6"/>
      <c r="S14" s="6"/>
      <c r="T14" s="6"/>
      <c r="U14" s="6"/>
      <c r="V14" s="6"/>
      <c r="W14" s="6"/>
      <c r="X14" s="6"/>
      <c r="Y14" s="6"/>
    </row>
    <row r="15" spans="1:25" ht="24" customHeight="1">
      <c r="A15" s="6"/>
      <c r="B15" s="6"/>
      <c r="C15" s="6"/>
      <c r="D15" s="6"/>
      <c r="E15" s="6"/>
      <c r="F15" s="6"/>
      <c r="G15" s="6"/>
      <c r="H15" s="6"/>
      <c r="I15" s="6"/>
      <c r="J15" s="536" t="s">
        <v>68</v>
      </c>
      <c r="K15" s="536"/>
      <c r="L15" s="536"/>
      <c r="M15" s="536"/>
      <c r="N15" s="562" t="str">
        <f>IF(入力!D14="","",入力!D14&amp;"-"&amp;入力!F14)</f>
        <v/>
      </c>
      <c r="O15" s="562"/>
      <c r="P15" s="562"/>
      <c r="Q15" s="562"/>
      <c r="R15" s="562"/>
      <c r="S15" s="562"/>
      <c r="T15" s="562"/>
      <c r="U15" s="562"/>
      <c r="V15" s="562"/>
      <c r="W15" s="562"/>
      <c r="X15" s="562"/>
      <c r="Y15" s="562"/>
    </row>
    <row r="16" spans="1:25" ht="24" customHeight="1">
      <c r="A16" s="6"/>
      <c r="B16" s="556"/>
      <c r="C16" s="556"/>
      <c r="D16" s="556"/>
      <c r="E16" s="556"/>
      <c r="F16" s="556"/>
      <c r="G16" s="556"/>
      <c r="H16" s="109"/>
      <c r="I16" s="6"/>
      <c r="J16" s="545" t="s">
        <v>69</v>
      </c>
      <c r="K16" s="546"/>
      <c r="L16" s="546"/>
      <c r="M16" s="546"/>
      <c r="N16" s="543" t="str">
        <f>入力!D15&amp;""</f>
        <v/>
      </c>
      <c r="O16" s="544"/>
      <c r="P16" s="544"/>
      <c r="Q16" s="544"/>
      <c r="R16" s="544"/>
      <c r="S16" s="544"/>
      <c r="T16" s="544"/>
      <c r="U16" s="544"/>
      <c r="V16" s="544"/>
      <c r="W16" s="544"/>
      <c r="X16" s="544"/>
      <c r="Y16" s="544"/>
    </row>
    <row r="17" spans="1:26" s="113" customFormat="1" ht="11.25" customHeight="1">
      <c r="A17" s="99"/>
      <c r="B17" s="10"/>
      <c r="C17" s="10"/>
      <c r="D17" s="10"/>
      <c r="E17" s="10"/>
      <c r="F17" s="10"/>
      <c r="G17" s="10"/>
      <c r="H17" s="10"/>
      <c r="I17" s="99"/>
      <c r="J17" s="559" t="s">
        <v>75</v>
      </c>
      <c r="K17" s="560"/>
      <c r="L17" s="560"/>
      <c r="M17" s="560"/>
      <c r="N17" s="564" t="str">
        <f>入力!D16&amp;""</f>
        <v/>
      </c>
      <c r="O17" s="565"/>
      <c r="P17" s="565"/>
      <c r="Q17" s="565"/>
      <c r="R17" s="565"/>
      <c r="S17" s="565"/>
      <c r="T17" s="565"/>
      <c r="U17" s="565"/>
      <c r="V17" s="565"/>
      <c r="W17" s="565"/>
      <c r="X17" s="565"/>
      <c r="Y17" s="565"/>
    </row>
    <row r="18" spans="1:26" ht="18.75" customHeight="1">
      <c r="A18" s="6"/>
      <c r="B18" s="10"/>
      <c r="C18" s="10"/>
      <c r="D18" s="10"/>
      <c r="E18" s="10"/>
      <c r="F18" s="10"/>
      <c r="G18" s="10"/>
      <c r="H18" s="10"/>
      <c r="I18" s="6"/>
      <c r="J18" s="536" t="s">
        <v>45</v>
      </c>
      <c r="K18" s="537"/>
      <c r="L18" s="537"/>
      <c r="M18" s="537"/>
      <c r="N18" s="525" t="str">
        <f>入力!D17&amp;""</f>
        <v/>
      </c>
      <c r="O18" s="563"/>
      <c r="P18" s="563"/>
      <c r="Q18" s="563"/>
      <c r="R18" s="563"/>
      <c r="S18" s="563"/>
      <c r="T18" s="563"/>
      <c r="U18" s="563"/>
      <c r="V18" s="563"/>
      <c r="W18" s="563"/>
      <c r="X18" s="563"/>
      <c r="Y18" s="563"/>
    </row>
    <row r="19" spans="1:26" ht="24" customHeight="1">
      <c r="A19" s="6"/>
      <c r="B19" s="10"/>
      <c r="C19" s="10"/>
      <c r="D19" s="10"/>
      <c r="E19" s="10"/>
      <c r="F19" s="10"/>
      <c r="G19" s="10"/>
      <c r="H19" s="10"/>
      <c r="I19" s="6"/>
      <c r="J19" s="545" t="s">
        <v>78</v>
      </c>
      <c r="K19" s="546"/>
      <c r="L19" s="546"/>
      <c r="M19" s="546"/>
      <c r="N19" s="543" t="str">
        <f>入力!D18&amp;""</f>
        <v/>
      </c>
      <c r="O19" s="544"/>
      <c r="P19" s="544"/>
      <c r="Q19" s="544"/>
      <c r="R19" s="544"/>
      <c r="S19" s="544"/>
      <c r="T19" s="544"/>
      <c r="U19" s="544"/>
      <c r="V19" s="544"/>
      <c r="W19" s="544"/>
      <c r="X19" s="544"/>
      <c r="Y19" s="544"/>
    </row>
    <row r="20" spans="1:26" s="113" customFormat="1" ht="11.25" customHeight="1">
      <c r="A20" s="99"/>
      <c r="B20" s="10"/>
      <c r="C20" s="10"/>
      <c r="D20" s="10"/>
      <c r="E20" s="10"/>
      <c r="F20" s="10"/>
      <c r="G20" s="10"/>
      <c r="H20" s="10"/>
      <c r="I20" s="99"/>
      <c r="J20" s="559" t="s">
        <v>75</v>
      </c>
      <c r="K20" s="560"/>
      <c r="L20" s="560"/>
      <c r="M20" s="560"/>
      <c r="N20" s="564" t="str">
        <f>入力!D19&amp;""</f>
        <v/>
      </c>
      <c r="O20" s="565"/>
      <c r="P20" s="565"/>
      <c r="Q20" s="565"/>
      <c r="R20" s="565"/>
      <c r="S20" s="565"/>
      <c r="T20" s="565"/>
      <c r="U20" s="565"/>
      <c r="V20" s="565"/>
      <c r="W20" s="565"/>
      <c r="X20" s="565"/>
      <c r="Y20" s="100"/>
    </row>
    <row r="21" spans="1:26" ht="19.5" customHeight="1">
      <c r="A21" s="6"/>
      <c r="B21" s="10"/>
      <c r="C21" s="10"/>
      <c r="D21" s="10"/>
      <c r="E21" s="10"/>
      <c r="F21" s="10"/>
      <c r="G21" s="10"/>
      <c r="H21" s="10"/>
      <c r="I21" s="6"/>
      <c r="J21" s="536" t="s">
        <v>77</v>
      </c>
      <c r="K21" s="537"/>
      <c r="L21" s="537"/>
      <c r="M21" s="537"/>
      <c r="N21" s="525" t="str">
        <f>入力!D20&amp;""</f>
        <v/>
      </c>
      <c r="O21" s="525"/>
      <c r="P21" s="525"/>
      <c r="Q21" s="525"/>
      <c r="R21" s="525"/>
      <c r="S21" s="525"/>
      <c r="T21" s="525"/>
      <c r="U21" s="525"/>
      <c r="V21" s="525"/>
      <c r="W21" s="525"/>
      <c r="X21" s="117"/>
      <c r="Y21" s="119"/>
      <c r="Z21" s="114"/>
    </row>
    <row r="22" spans="1:26" ht="21" customHeight="1">
      <c r="A22" s="6"/>
      <c r="B22" s="10"/>
      <c r="C22" s="10"/>
      <c r="D22" s="10"/>
      <c r="E22" s="10"/>
      <c r="F22" s="10"/>
      <c r="G22" s="10"/>
      <c r="H22" s="10"/>
      <c r="I22" s="6"/>
      <c r="J22" s="545" t="s">
        <v>70</v>
      </c>
      <c r="K22" s="546"/>
      <c r="L22" s="546"/>
      <c r="M22" s="546"/>
      <c r="N22" s="543" t="str">
        <f>IF(入力!D21="","",入力!D21&amp;"-"&amp;入力!F21&amp;"-"&amp;入力!H21)</f>
        <v/>
      </c>
      <c r="O22" s="544"/>
      <c r="P22" s="544"/>
      <c r="Q22" s="544"/>
      <c r="R22" s="544"/>
      <c r="S22" s="544"/>
      <c r="T22" s="544"/>
      <c r="U22" s="544"/>
      <c r="V22" s="544"/>
      <c r="W22" s="544"/>
      <c r="X22" s="544"/>
      <c r="Y22" s="544"/>
    </row>
    <row r="23" spans="1:26" ht="21" customHeight="1">
      <c r="A23" s="6"/>
      <c r="B23" s="10"/>
      <c r="C23" s="10"/>
      <c r="D23" s="10"/>
      <c r="E23" s="10"/>
      <c r="F23" s="10"/>
      <c r="G23" s="10"/>
      <c r="H23" s="10"/>
      <c r="I23" s="6"/>
      <c r="J23" s="97" t="s">
        <v>71</v>
      </c>
      <c r="K23" s="97"/>
      <c r="L23" s="97"/>
      <c r="M23" s="97"/>
      <c r="N23" s="543" t="str">
        <f>IF(入力!D22="","",入力!D22&amp;"-"&amp;入力!F22&amp;"-"&amp;入力!H22)</f>
        <v/>
      </c>
      <c r="O23" s="544"/>
      <c r="P23" s="544"/>
      <c r="Q23" s="544"/>
      <c r="R23" s="544"/>
      <c r="S23" s="544"/>
      <c r="T23" s="544"/>
      <c r="U23" s="544"/>
      <c r="V23" s="544"/>
      <c r="W23" s="544"/>
      <c r="X23" s="544"/>
      <c r="Y23" s="544"/>
    </row>
    <row r="24" spans="1:26" ht="21" customHeight="1">
      <c r="A24" s="10"/>
      <c r="B24" s="10"/>
      <c r="C24" s="10"/>
      <c r="D24" s="10"/>
      <c r="E24" s="10"/>
      <c r="F24" s="10"/>
      <c r="G24" s="10"/>
      <c r="H24" s="10"/>
      <c r="I24" s="6"/>
      <c r="J24" s="534" t="s">
        <v>318</v>
      </c>
      <c r="K24" s="547"/>
      <c r="L24" s="547"/>
      <c r="M24" s="547"/>
      <c r="N24" s="543" t="str">
        <f>入力!D23&amp;""</f>
        <v/>
      </c>
      <c r="O24" s="544"/>
      <c r="P24" s="544"/>
      <c r="Q24" s="544"/>
      <c r="R24" s="544"/>
      <c r="S24" s="544"/>
      <c r="T24" s="544"/>
      <c r="U24" s="544"/>
      <c r="V24" s="544"/>
      <c r="W24" s="544"/>
      <c r="X24" s="544"/>
      <c r="Y24" s="544"/>
    </row>
    <row r="25" spans="1:26" ht="21" customHeight="1">
      <c r="A25" s="10"/>
      <c r="B25" s="10"/>
      <c r="C25" s="10"/>
      <c r="D25" s="10"/>
      <c r="E25" s="10"/>
      <c r="F25" s="10"/>
      <c r="G25" s="10"/>
      <c r="H25" s="10"/>
      <c r="I25" s="6"/>
      <c r="J25" s="250" t="s">
        <v>319</v>
      </c>
      <c r="K25" s="248"/>
      <c r="L25" s="248"/>
      <c r="M25" s="248"/>
      <c r="N25" s="222"/>
      <c r="O25" s="249"/>
      <c r="P25" s="249"/>
      <c r="Q25" s="249"/>
      <c r="R25" s="249"/>
      <c r="S25" s="249"/>
      <c r="T25" s="249"/>
      <c r="U25" s="249"/>
      <c r="V25" s="249"/>
      <c r="W25" s="249"/>
      <c r="X25" s="249"/>
      <c r="Y25" s="249"/>
    </row>
    <row r="26" spans="1:26" ht="15" customHeight="1">
      <c r="A26" s="6"/>
      <c r="B26" s="6"/>
      <c r="C26" s="6"/>
      <c r="D26" s="6"/>
      <c r="E26" s="6"/>
      <c r="F26" s="6"/>
      <c r="G26" s="6"/>
      <c r="H26" s="6"/>
      <c r="I26" s="6"/>
      <c r="J26" s="6"/>
      <c r="K26" s="6"/>
      <c r="L26" s="6"/>
      <c r="M26" s="6"/>
      <c r="N26" s="6"/>
      <c r="O26" s="6"/>
      <c r="P26" s="6"/>
      <c r="Q26" s="6"/>
      <c r="R26" s="6"/>
      <c r="S26" s="6"/>
      <c r="T26" s="6"/>
      <c r="U26" s="6"/>
      <c r="V26" s="6"/>
      <c r="W26" s="6"/>
      <c r="X26" s="6"/>
      <c r="Y26" s="6"/>
    </row>
    <row r="27" spans="1:26" ht="15" customHeight="1" thickBot="1">
      <c r="A27" s="6"/>
      <c r="B27" s="6"/>
      <c r="C27" s="6"/>
      <c r="D27" s="6"/>
      <c r="E27" s="6"/>
      <c r="F27" s="6"/>
      <c r="G27" s="6"/>
      <c r="H27" s="6"/>
      <c r="I27" s="6"/>
      <c r="J27" s="6"/>
      <c r="K27" s="6"/>
      <c r="L27" s="6"/>
      <c r="M27" s="6"/>
      <c r="N27" s="6"/>
      <c r="O27" s="6"/>
      <c r="P27" s="6"/>
      <c r="Q27" s="6"/>
      <c r="R27" s="6"/>
      <c r="S27" s="6"/>
      <c r="T27" s="6"/>
      <c r="U27" s="6"/>
      <c r="V27" s="6"/>
      <c r="W27" s="6"/>
      <c r="X27" s="6"/>
      <c r="Y27" s="6"/>
    </row>
    <row r="28" spans="1:26" ht="30" customHeight="1" thickBot="1">
      <c r="A28" s="93"/>
      <c r="B28" s="538" t="s">
        <v>72</v>
      </c>
      <c r="C28" s="539"/>
      <c r="D28" s="539"/>
      <c r="E28" s="539"/>
      <c r="F28" s="539"/>
      <c r="G28" s="539"/>
      <c r="H28" s="539"/>
      <c r="I28" s="539"/>
      <c r="J28" s="539"/>
      <c r="K28" s="539"/>
      <c r="L28" s="539"/>
      <c r="M28" s="539"/>
      <c r="N28" s="539"/>
      <c r="O28" s="539"/>
      <c r="P28" s="539"/>
      <c r="Q28" s="539"/>
      <c r="R28" s="539"/>
      <c r="S28" s="539"/>
      <c r="T28" s="539"/>
      <c r="U28" s="539"/>
      <c r="V28" s="539"/>
      <c r="W28" s="539"/>
      <c r="X28" s="539"/>
      <c r="Y28" s="540"/>
    </row>
    <row r="29" spans="1:26" ht="21" customHeight="1">
      <c r="A29" s="93"/>
      <c r="B29" s="103"/>
      <c r="C29" s="104"/>
      <c r="D29" s="104"/>
      <c r="E29" s="104"/>
      <c r="F29" s="104"/>
      <c r="G29" s="104"/>
      <c r="H29" s="104"/>
      <c r="I29" s="104"/>
      <c r="J29" s="104"/>
      <c r="K29" s="104"/>
      <c r="L29" s="104"/>
      <c r="M29" s="104"/>
      <c r="N29" s="104"/>
      <c r="O29" s="104"/>
      <c r="P29" s="104"/>
      <c r="Q29" s="104"/>
      <c r="R29" s="104"/>
      <c r="S29" s="104"/>
      <c r="T29" s="104"/>
      <c r="U29" s="104"/>
      <c r="V29" s="104"/>
      <c r="W29" s="104"/>
      <c r="X29" s="104"/>
      <c r="Y29" s="121"/>
    </row>
    <row r="30" spans="1:26" ht="24" customHeight="1">
      <c r="A30" s="93"/>
      <c r="B30" s="542"/>
      <c r="C30" s="10"/>
      <c r="D30" s="523" t="s">
        <v>68</v>
      </c>
      <c r="E30" s="523"/>
      <c r="F30" s="523"/>
      <c r="G30" s="523"/>
      <c r="H30" s="541" t="str">
        <f>IF(入力!D26="","",入力!D26&amp;"-"&amp;入力!F26)</f>
        <v/>
      </c>
      <c r="I30" s="541"/>
      <c r="J30" s="541"/>
      <c r="K30" s="541"/>
      <c r="L30" s="541"/>
      <c r="M30" s="541"/>
      <c r="N30" s="541"/>
      <c r="O30" s="541"/>
      <c r="P30" s="541"/>
      <c r="Q30" s="541"/>
      <c r="R30" s="541"/>
      <c r="S30" s="541"/>
      <c r="T30" s="541"/>
      <c r="U30" s="541"/>
      <c r="V30" s="541"/>
      <c r="W30" s="541"/>
      <c r="X30" s="10"/>
      <c r="Y30" s="93"/>
    </row>
    <row r="31" spans="1:26" ht="24" customHeight="1">
      <c r="A31" s="93"/>
      <c r="B31" s="542"/>
      <c r="C31" s="10"/>
      <c r="D31" s="105" t="s">
        <v>73</v>
      </c>
      <c r="E31" s="105"/>
      <c r="F31" s="105"/>
      <c r="G31" s="105"/>
      <c r="H31" s="528" t="str">
        <f>入力!D27&amp;""</f>
        <v/>
      </c>
      <c r="I31" s="529"/>
      <c r="J31" s="529"/>
      <c r="K31" s="529"/>
      <c r="L31" s="529"/>
      <c r="M31" s="529"/>
      <c r="N31" s="529"/>
      <c r="O31" s="529"/>
      <c r="P31" s="529"/>
      <c r="Q31" s="529"/>
      <c r="R31" s="529"/>
      <c r="S31" s="529"/>
      <c r="T31" s="529"/>
      <c r="U31" s="529"/>
      <c r="V31" s="529"/>
      <c r="W31" s="529"/>
      <c r="X31" s="10"/>
      <c r="Y31" s="93"/>
    </row>
    <row r="32" spans="1:26" s="115" customFormat="1" ht="15" customHeight="1">
      <c r="A32" s="106"/>
      <c r="B32" s="542"/>
      <c r="C32" s="107"/>
      <c r="D32" s="108" t="s">
        <v>81</v>
      </c>
      <c r="E32" s="107"/>
      <c r="F32" s="107"/>
      <c r="G32" s="107"/>
      <c r="H32" s="530" t="str">
        <f>入力!D28&amp;""</f>
        <v/>
      </c>
      <c r="I32" s="531"/>
      <c r="J32" s="531"/>
      <c r="K32" s="531"/>
      <c r="L32" s="531"/>
      <c r="M32" s="531"/>
      <c r="N32" s="531"/>
      <c r="O32" s="531"/>
      <c r="P32" s="531"/>
      <c r="Q32" s="531"/>
      <c r="R32" s="531"/>
      <c r="S32" s="531"/>
      <c r="T32" s="531"/>
      <c r="U32" s="531"/>
      <c r="V32" s="531"/>
      <c r="W32" s="531"/>
      <c r="X32" s="107"/>
      <c r="Y32" s="106"/>
    </row>
    <row r="33" spans="1:25" ht="18.75" customHeight="1">
      <c r="A33" s="93"/>
      <c r="B33" s="542"/>
      <c r="C33" s="10"/>
      <c r="D33" s="97" t="s">
        <v>45</v>
      </c>
      <c r="E33" s="97"/>
      <c r="F33" s="97"/>
      <c r="G33" s="97"/>
      <c r="H33" s="523" t="str">
        <f>入力!D29&amp;""</f>
        <v/>
      </c>
      <c r="I33" s="532"/>
      <c r="J33" s="532"/>
      <c r="K33" s="532"/>
      <c r="L33" s="532"/>
      <c r="M33" s="532"/>
      <c r="N33" s="532"/>
      <c r="O33" s="532"/>
      <c r="P33" s="532"/>
      <c r="Q33" s="532"/>
      <c r="R33" s="532"/>
      <c r="S33" s="532"/>
      <c r="T33" s="532"/>
      <c r="U33" s="532"/>
      <c r="V33" s="532"/>
      <c r="W33" s="532"/>
      <c r="X33" s="10"/>
      <c r="Y33" s="93"/>
    </row>
    <row r="34" spans="1:25" ht="24" customHeight="1">
      <c r="A34" s="93"/>
      <c r="B34" s="542"/>
      <c r="C34" s="10"/>
      <c r="D34" s="105" t="s">
        <v>82</v>
      </c>
      <c r="E34" s="105"/>
      <c r="F34" s="105"/>
      <c r="G34" s="105"/>
      <c r="H34" s="535" t="str">
        <f>入力!D30&amp;""</f>
        <v/>
      </c>
      <c r="I34" s="529"/>
      <c r="J34" s="529"/>
      <c r="K34" s="529"/>
      <c r="L34" s="529"/>
      <c r="M34" s="529"/>
      <c r="N34" s="529"/>
      <c r="O34" s="529"/>
      <c r="P34" s="529"/>
      <c r="Q34" s="529"/>
      <c r="R34" s="529"/>
      <c r="S34" s="529"/>
      <c r="T34" s="529"/>
      <c r="U34" s="529"/>
      <c r="V34" s="529"/>
      <c r="W34" s="529"/>
      <c r="X34" s="10"/>
      <c r="Y34" s="93"/>
    </row>
    <row r="35" spans="1:25" s="115" customFormat="1" ht="15" customHeight="1">
      <c r="A35" s="106"/>
      <c r="B35" s="542"/>
      <c r="C35" s="107"/>
      <c r="D35" s="108" t="s">
        <v>75</v>
      </c>
      <c r="E35" s="108"/>
      <c r="F35" s="107"/>
      <c r="G35" s="107"/>
      <c r="H35" s="530" t="str">
        <f>入力!D31&amp;""</f>
        <v/>
      </c>
      <c r="I35" s="531"/>
      <c r="J35" s="531"/>
      <c r="K35" s="531"/>
      <c r="L35" s="531"/>
      <c r="M35" s="531"/>
      <c r="N35" s="531"/>
      <c r="O35" s="531"/>
      <c r="P35" s="531"/>
      <c r="Q35" s="531"/>
      <c r="R35" s="531"/>
      <c r="S35" s="531"/>
      <c r="T35" s="531"/>
      <c r="U35" s="531"/>
      <c r="V35" s="531"/>
      <c r="W35" s="531"/>
      <c r="X35" s="107"/>
      <c r="Y35" s="106"/>
    </row>
    <row r="36" spans="1:25" ht="18.75" customHeight="1">
      <c r="A36" s="93"/>
      <c r="B36" s="542"/>
      <c r="C36" s="10"/>
      <c r="D36" s="97" t="s">
        <v>83</v>
      </c>
      <c r="E36" s="97"/>
      <c r="F36" s="97"/>
      <c r="G36" s="97"/>
      <c r="H36" s="523" t="str">
        <f>入力!D32&amp;""</f>
        <v/>
      </c>
      <c r="I36" s="532"/>
      <c r="J36" s="532"/>
      <c r="K36" s="532"/>
      <c r="L36" s="532"/>
      <c r="M36" s="532"/>
      <c r="N36" s="532"/>
      <c r="O36" s="532"/>
      <c r="P36" s="532"/>
      <c r="Q36" s="532"/>
      <c r="R36" s="532"/>
      <c r="S36" s="532"/>
      <c r="T36" s="532"/>
      <c r="U36" s="532"/>
      <c r="V36" s="532"/>
      <c r="W36" s="532"/>
      <c r="X36" s="10"/>
      <c r="Y36" s="93"/>
    </row>
    <row r="37" spans="1:25" ht="21" customHeight="1">
      <c r="A37" s="93"/>
      <c r="B37" s="542"/>
      <c r="C37" s="10"/>
      <c r="D37" s="97" t="s">
        <v>70</v>
      </c>
      <c r="E37" s="97"/>
      <c r="F37" s="97"/>
      <c r="G37" s="97"/>
      <c r="H37" s="535" t="str">
        <f>IF(入力!D33="","",入力!D33&amp;"-"&amp;入力!F33&amp;"-"&amp;入力!H33)</f>
        <v/>
      </c>
      <c r="I37" s="529"/>
      <c r="J37" s="529"/>
      <c r="K37" s="529"/>
      <c r="L37" s="529"/>
      <c r="M37" s="529"/>
      <c r="N37" s="529"/>
      <c r="O37" s="529"/>
      <c r="P37" s="529"/>
      <c r="Q37" s="529"/>
      <c r="R37" s="529"/>
      <c r="S37" s="529"/>
      <c r="T37" s="529"/>
      <c r="U37" s="529"/>
      <c r="V37" s="529"/>
      <c r="W37" s="529"/>
      <c r="X37" s="10"/>
      <c r="Y37" s="93"/>
    </row>
    <row r="38" spans="1:25" ht="21" customHeight="1">
      <c r="A38" s="93"/>
      <c r="B38" s="542"/>
      <c r="C38" s="10"/>
      <c r="D38" s="97" t="s">
        <v>71</v>
      </c>
      <c r="E38" s="97"/>
      <c r="F38" s="97"/>
      <c r="G38" s="97"/>
      <c r="H38" s="535" t="str">
        <f>IF(入力!D34="","",入力!D34&amp;"-"&amp;入力!F34&amp;"-"&amp;入力!H34)</f>
        <v/>
      </c>
      <c r="I38" s="529"/>
      <c r="J38" s="529"/>
      <c r="K38" s="529"/>
      <c r="L38" s="529"/>
      <c r="M38" s="529"/>
      <c r="N38" s="529"/>
      <c r="O38" s="529"/>
      <c r="P38" s="529"/>
      <c r="Q38" s="529"/>
      <c r="R38" s="529"/>
      <c r="S38" s="529"/>
      <c r="T38" s="529"/>
      <c r="U38" s="529"/>
      <c r="V38" s="529"/>
      <c r="W38" s="529"/>
      <c r="X38" s="10"/>
      <c r="Y38" s="93"/>
    </row>
    <row r="39" spans="1:25" ht="21" customHeight="1">
      <c r="A39" s="93"/>
      <c r="B39" s="542"/>
      <c r="C39" s="10" t="s">
        <v>80</v>
      </c>
      <c r="D39" s="534" t="s">
        <v>318</v>
      </c>
      <c r="E39" s="534"/>
      <c r="F39" s="534"/>
      <c r="G39" s="534"/>
      <c r="H39" s="535" t="str">
        <f>入力!D35&amp;""</f>
        <v/>
      </c>
      <c r="I39" s="529"/>
      <c r="J39" s="529"/>
      <c r="K39" s="529"/>
      <c r="L39" s="529"/>
      <c r="M39" s="529"/>
      <c r="N39" s="529"/>
      <c r="O39" s="529"/>
      <c r="P39" s="529"/>
      <c r="Q39" s="529"/>
      <c r="R39" s="529"/>
      <c r="S39" s="529"/>
      <c r="T39" s="529"/>
      <c r="U39" s="529"/>
      <c r="V39" s="529"/>
      <c r="W39" s="529"/>
      <c r="X39" s="10"/>
      <c r="Y39" s="93"/>
    </row>
    <row r="40" spans="1:25" ht="21" customHeight="1">
      <c r="A40" s="93"/>
      <c r="B40" s="244"/>
      <c r="C40" s="10"/>
      <c r="D40" s="250" t="s">
        <v>319</v>
      </c>
      <c r="E40" s="247"/>
      <c r="F40" s="247"/>
      <c r="G40" s="247"/>
      <c r="H40" s="10"/>
      <c r="I40" s="251"/>
      <c r="J40" s="251"/>
      <c r="K40" s="251"/>
      <c r="L40" s="251"/>
      <c r="M40" s="251"/>
      <c r="N40" s="251"/>
      <c r="O40" s="251"/>
      <c r="P40" s="251"/>
      <c r="Q40" s="251"/>
      <c r="R40" s="251"/>
      <c r="S40" s="251"/>
      <c r="T40" s="251"/>
      <c r="U40" s="251"/>
      <c r="V40" s="251"/>
      <c r="W40" s="251"/>
      <c r="X40" s="10"/>
      <c r="Y40" s="93"/>
    </row>
    <row r="41" spans="1:25" ht="15" customHeight="1" thickBot="1">
      <c r="A41" s="93"/>
      <c r="B41" s="526"/>
      <c r="C41" s="527"/>
      <c r="D41" s="527"/>
      <c r="E41" s="527"/>
      <c r="F41" s="527"/>
      <c r="G41" s="527"/>
      <c r="H41" s="527"/>
      <c r="I41" s="527"/>
      <c r="J41" s="527"/>
      <c r="K41" s="527"/>
      <c r="L41" s="527"/>
      <c r="M41" s="527"/>
      <c r="N41" s="527"/>
      <c r="O41" s="527"/>
      <c r="P41" s="527"/>
      <c r="Q41" s="527"/>
      <c r="R41" s="527"/>
      <c r="S41" s="527"/>
      <c r="T41" s="527"/>
      <c r="U41" s="527"/>
      <c r="V41" s="527"/>
      <c r="W41" s="98"/>
      <c r="X41" s="101"/>
      <c r="Y41" s="102"/>
    </row>
    <row r="42" spans="1:25" ht="15" customHeight="1">
      <c r="A42" s="6"/>
      <c r="B42" s="6"/>
      <c r="C42" s="6"/>
      <c r="D42" s="6"/>
      <c r="E42" s="6"/>
      <c r="F42" s="6"/>
      <c r="G42" s="6"/>
      <c r="H42" s="6"/>
      <c r="I42" s="6"/>
      <c r="J42" s="6"/>
      <c r="K42" s="6"/>
      <c r="L42" s="6"/>
      <c r="M42" s="6"/>
      <c r="N42" s="6"/>
      <c r="O42" s="6"/>
      <c r="P42" s="6"/>
      <c r="Q42" s="6"/>
      <c r="R42" s="6"/>
      <c r="S42" s="6"/>
      <c r="T42" s="6"/>
      <c r="U42" s="6"/>
      <c r="V42" s="6"/>
      <c r="W42" s="6"/>
      <c r="X42" s="6"/>
      <c r="Y42" s="6"/>
    </row>
    <row r="43" spans="1:25" s="115" customFormat="1" ht="15" customHeight="1">
      <c r="A43" s="110"/>
      <c r="B43" s="110"/>
      <c r="C43" s="110"/>
      <c r="D43" s="110"/>
      <c r="E43" s="110"/>
      <c r="F43" s="110"/>
      <c r="J43" s="533" t="s">
        <v>88</v>
      </c>
      <c r="K43" s="533"/>
      <c r="L43" s="533"/>
      <c r="M43" s="524" t="str">
        <f>入力!D9&amp;""</f>
        <v/>
      </c>
      <c r="N43" s="524"/>
      <c r="O43" s="524"/>
      <c r="P43" s="524"/>
      <c r="Q43" s="111"/>
      <c r="R43" s="111"/>
      <c r="S43" s="110"/>
      <c r="T43" s="110"/>
      <c r="U43" s="110"/>
      <c r="V43" s="110"/>
      <c r="W43" s="110"/>
      <c r="X43" s="110"/>
      <c r="Y43" s="110"/>
    </row>
    <row r="44" spans="1:25" ht="18.75" customHeight="1">
      <c r="A44" s="6"/>
      <c r="B44" s="6"/>
      <c r="C44" s="6"/>
      <c r="D44" s="6"/>
      <c r="E44" s="18"/>
      <c r="F44" s="18"/>
      <c r="J44" s="522" t="s">
        <v>74</v>
      </c>
      <c r="K44" s="522"/>
      <c r="L44" s="522"/>
      <c r="M44" s="525" t="str">
        <f>入力!D10&amp;""</f>
        <v/>
      </c>
      <c r="N44" s="525"/>
      <c r="O44" s="525"/>
      <c r="P44" s="525"/>
      <c r="Q44" s="44"/>
      <c r="R44" s="97" t="s">
        <v>70</v>
      </c>
      <c r="S44" s="44"/>
      <c r="T44" s="120"/>
      <c r="U44" s="521" t="str">
        <f>IF(入力!D11="","",入力!D11&amp;"-"&amp;入力!F11&amp;"-"&amp;入力!H11)</f>
        <v/>
      </c>
      <c r="V44" s="522"/>
      <c r="W44" s="522"/>
      <c r="X44" s="522"/>
      <c r="Y44" s="97"/>
    </row>
    <row r="45" spans="1:25" ht="9" customHeight="1">
      <c r="A45" s="6"/>
      <c r="B45" s="6"/>
      <c r="C45" s="6"/>
      <c r="D45" s="6"/>
      <c r="E45" s="6"/>
      <c r="F45" s="6"/>
      <c r="G45" s="6"/>
      <c r="H45" s="6"/>
      <c r="I45" s="6"/>
      <c r="J45" s="6"/>
      <c r="K45" s="6"/>
      <c r="L45" s="6"/>
      <c r="M45" s="6"/>
      <c r="N45" s="6"/>
      <c r="O45" s="6"/>
      <c r="P45" s="6"/>
      <c r="Q45" s="6"/>
      <c r="R45" s="6"/>
      <c r="S45" s="6"/>
      <c r="T45" s="6"/>
      <c r="U45" s="6"/>
      <c r="V45" s="6"/>
      <c r="W45" s="6"/>
      <c r="X45" s="6"/>
      <c r="Y45" s="6"/>
    </row>
  </sheetData>
  <sheetProtection sheet="1" selectLockedCells="1"/>
  <mergeCells count="50">
    <mergeCell ref="N20:X20"/>
    <mergeCell ref="B5:R5"/>
    <mergeCell ref="B13:I13"/>
    <mergeCell ref="J15:M15"/>
    <mergeCell ref="J16:M16"/>
    <mergeCell ref="J17:M17"/>
    <mergeCell ref="J18:M18"/>
    <mergeCell ref="J19:M19"/>
    <mergeCell ref="T1:Y1"/>
    <mergeCell ref="T2:Y2"/>
    <mergeCell ref="N21:W21"/>
    <mergeCell ref="A4:F4"/>
    <mergeCell ref="B12:I12"/>
    <mergeCell ref="B16:G16"/>
    <mergeCell ref="U4:X4"/>
    <mergeCell ref="A7:Y7"/>
    <mergeCell ref="B11:I11"/>
    <mergeCell ref="J20:M20"/>
    <mergeCell ref="B9:I9"/>
    <mergeCell ref="N15:Y15"/>
    <mergeCell ref="N16:Y16"/>
    <mergeCell ref="N18:Y18"/>
    <mergeCell ref="N17:Y17"/>
    <mergeCell ref="N19:Y19"/>
    <mergeCell ref="J21:M21"/>
    <mergeCell ref="B28:Y28"/>
    <mergeCell ref="H30:W30"/>
    <mergeCell ref="B30:B39"/>
    <mergeCell ref="H36:W36"/>
    <mergeCell ref="H37:W37"/>
    <mergeCell ref="H38:W38"/>
    <mergeCell ref="H39:W39"/>
    <mergeCell ref="N22:Y22"/>
    <mergeCell ref="N23:Y23"/>
    <mergeCell ref="N24:Y24"/>
    <mergeCell ref="J22:M22"/>
    <mergeCell ref="J24:M24"/>
    <mergeCell ref="U44:X44"/>
    <mergeCell ref="J44:L44"/>
    <mergeCell ref="D30:G30"/>
    <mergeCell ref="M43:P43"/>
    <mergeCell ref="M44:P44"/>
    <mergeCell ref="B41:V41"/>
    <mergeCell ref="H31:W31"/>
    <mergeCell ref="H32:W32"/>
    <mergeCell ref="H33:W33"/>
    <mergeCell ref="H35:W35"/>
    <mergeCell ref="J43:L43"/>
    <mergeCell ref="D39:G39"/>
    <mergeCell ref="H34:W3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2"/>
  <sheetViews>
    <sheetView view="pageBreakPreview" topLeftCell="A9" zoomScaleNormal="100" zoomScaleSheetLayoutView="100" workbookViewId="0">
      <selection activeCell="V12" sqref="V12"/>
    </sheetView>
  </sheetViews>
  <sheetFormatPr defaultColWidth="9" defaultRowHeight="13.5"/>
  <cols>
    <col min="1" max="1" width="1.875" style="17" customWidth="1"/>
    <col min="2" max="20" width="4.375" style="17" customWidth="1"/>
    <col min="21" max="21" width="3.625" style="17" customWidth="1"/>
    <col min="22"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70" t="s">
        <v>102</v>
      </c>
      <c r="B2" s="570"/>
      <c r="C2" s="570"/>
      <c r="D2" s="570"/>
      <c r="E2" s="570"/>
      <c r="F2" s="570"/>
      <c r="G2" s="570"/>
      <c r="H2" s="570"/>
      <c r="I2" s="570"/>
      <c r="J2" s="570"/>
      <c r="K2" s="570"/>
      <c r="L2" s="570"/>
      <c r="M2" s="570"/>
      <c r="N2" s="570"/>
      <c r="O2" s="570"/>
      <c r="P2" s="570"/>
      <c r="Q2" s="570"/>
      <c r="R2" s="570"/>
      <c r="S2" s="570"/>
      <c r="T2" s="570"/>
      <c r="U2" s="570"/>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18"/>
      <c r="N5" s="29"/>
      <c r="O5" s="29"/>
      <c r="P5" s="571" t="str">
        <f>IF(入力!D8="","令和　 年 　月 　日",入力!D8)</f>
        <v>令和　 年 　月 　日</v>
      </c>
      <c r="Q5" s="571"/>
      <c r="R5" s="571"/>
      <c r="S5" s="571"/>
      <c r="T5" s="571"/>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6" t="s">
        <v>103</v>
      </c>
      <c r="C7" s="20"/>
      <c r="D7" s="20"/>
      <c r="E7" s="20"/>
      <c r="F7" s="20"/>
      <c r="G7" s="6"/>
      <c r="H7" s="6"/>
      <c r="I7" s="18"/>
      <c r="J7" s="18"/>
      <c r="K7" s="18"/>
      <c r="L7" s="18"/>
      <c r="M7" s="18"/>
      <c r="N7" s="18"/>
      <c r="O7" s="18"/>
      <c r="P7" s="18"/>
      <c r="Q7" s="18"/>
      <c r="R7" s="18"/>
      <c r="S7" s="18"/>
      <c r="T7" s="18"/>
      <c r="U7" s="18"/>
    </row>
    <row r="8" spans="1:21" ht="18" customHeight="1">
      <c r="A8" s="18"/>
      <c r="B8" s="6" t="s">
        <v>104</v>
      </c>
      <c r="C8" s="20"/>
      <c r="D8" s="20"/>
      <c r="E8" s="20"/>
      <c r="F8" s="20"/>
      <c r="G8" s="6"/>
      <c r="H8" s="6"/>
      <c r="I8" s="18"/>
      <c r="J8" s="18"/>
      <c r="K8" s="18"/>
      <c r="L8" s="18"/>
      <c r="M8" s="18"/>
      <c r="N8" s="18"/>
      <c r="O8" s="18"/>
      <c r="P8" s="18"/>
      <c r="Q8" s="18"/>
      <c r="R8" s="18"/>
      <c r="S8" s="18"/>
      <c r="T8" s="18"/>
      <c r="U8" s="18"/>
    </row>
    <row r="9" spans="1:21" ht="18" customHeight="1">
      <c r="A9" s="18"/>
      <c r="B9" s="6" t="s">
        <v>86</v>
      </c>
      <c r="C9" s="30"/>
      <c r="D9" s="30"/>
      <c r="E9" s="30"/>
      <c r="F9" s="30"/>
      <c r="G9" s="6"/>
      <c r="H9" s="6"/>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568"/>
      <c r="D11" s="568"/>
      <c r="E11" s="568"/>
      <c r="F11" s="568"/>
      <c r="G11" s="20"/>
      <c r="H11" s="20"/>
      <c r="I11" s="573" t="s">
        <v>90</v>
      </c>
      <c r="J11" s="573"/>
      <c r="K11" s="573"/>
      <c r="L11" s="82"/>
      <c r="M11" s="572" t="str">
        <f>入力!D15&amp;""</f>
        <v/>
      </c>
      <c r="N11" s="572"/>
      <c r="O11" s="572"/>
      <c r="P11" s="572"/>
      <c r="Q11" s="572"/>
      <c r="R11" s="572"/>
      <c r="S11" s="572"/>
      <c r="T11" s="572"/>
      <c r="U11" s="24"/>
    </row>
    <row r="12" spans="1:21" ht="18" customHeight="1">
      <c r="A12" s="18"/>
      <c r="B12" s="18"/>
      <c r="C12" s="18"/>
      <c r="D12" s="18"/>
      <c r="E12" s="18"/>
      <c r="F12" s="18"/>
      <c r="G12" s="28"/>
      <c r="H12" s="28"/>
      <c r="I12" s="28"/>
      <c r="J12" s="28"/>
      <c r="K12" s="6"/>
      <c r="L12" s="6"/>
      <c r="M12" s="6"/>
      <c r="N12" s="6"/>
      <c r="O12" s="6"/>
      <c r="P12" s="6"/>
      <c r="Q12" s="6"/>
      <c r="R12" s="6"/>
      <c r="S12" s="6"/>
      <c r="T12" s="6"/>
      <c r="U12" s="18"/>
    </row>
    <row r="13" spans="1:21" ht="18" customHeight="1">
      <c r="A13" s="18"/>
      <c r="B13" s="18"/>
      <c r="C13" s="18"/>
      <c r="D13" s="18"/>
      <c r="E13" s="18"/>
      <c r="F13" s="18"/>
      <c r="G13" s="20"/>
      <c r="H13" s="20"/>
      <c r="I13" s="573" t="s">
        <v>87</v>
      </c>
      <c r="J13" s="573"/>
      <c r="K13" s="573"/>
      <c r="L13" s="24"/>
      <c r="M13" s="572" t="str">
        <f>入力!D17&amp;""</f>
        <v/>
      </c>
      <c r="N13" s="572"/>
      <c r="O13" s="572"/>
      <c r="P13" s="572"/>
      <c r="Q13" s="572"/>
      <c r="R13" s="572"/>
      <c r="S13" s="572"/>
      <c r="T13" s="572"/>
      <c r="U13" s="18"/>
    </row>
    <row r="14" spans="1:21" ht="18" customHeight="1">
      <c r="A14" s="18"/>
      <c r="B14" s="18"/>
      <c r="C14" s="18"/>
      <c r="D14" s="18"/>
      <c r="E14" s="18"/>
      <c r="F14" s="18"/>
      <c r="G14" s="28"/>
      <c r="H14" s="28"/>
      <c r="I14" s="28"/>
      <c r="J14" s="28"/>
      <c r="K14" s="6"/>
      <c r="L14" s="6"/>
      <c r="M14" s="6"/>
      <c r="N14" s="6"/>
      <c r="O14" s="6"/>
      <c r="P14" s="6"/>
      <c r="Q14" s="6"/>
      <c r="R14" s="6"/>
      <c r="S14" s="6"/>
      <c r="T14" s="6"/>
      <c r="U14" s="18"/>
    </row>
    <row r="15" spans="1:21" ht="18" customHeight="1">
      <c r="A15" s="18"/>
      <c r="B15" s="18"/>
      <c r="C15" s="18"/>
      <c r="D15" s="18"/>
      <c r="E15" s="18"/>
      <c r="F15" s="18"/>
      <c r="G15" s="82"/>
      <c r="H15" s="20"/>
      <c r="I15" s="573" t="s">
        <v>89</v>
      </c>
      <c r="J15" s="573"/>
      <c r="K15" s="573"/>
      <c r="L15" s="24"/>
      <c r="M15" s="572" t="str">
        <f>入力!D18&amp;"　"&amp;入力!D20</f>
        <v>　</v>
      </c>
      <c r="N15" s="572"/>
      <c r="O15" s="572"/>
      <c r="P15" s="572"/>
      <c r="Q15" s="572"/>
      <c r="R15" s="572"/>
      <c r="S15" s="572"/>
      <c r="T15" s="6"/>
      <c r="U15" s="18"/>
    </row>
    <row r="16" spans="1:21" ht="18" customHeight="1">
      <c r="A16" s="18"/>
      <c r="B16" s="18"/>
      <c r="C16" s="18"/>
      <c r="D16" s="18"/>
      <c r="E16" s="18"/>
      <c r="F16" s="18"/>
      <c r="G16" s="20"/>
      <c r="H16" s="20"/>
      <c r="I16" s="20"/>
      <c r="J16" s="20"/>
      <c r="K16" s="6"/>
      <c r="L16" s="23"/>
      <c r="M16" s="23"/>
      <c r="N16" s="23"/>
      <c r="O16" s="23"/>
      <c r="P16" s="23"/>
      <c r="Q16" s="23"/>
      <c r="R16" s="23"/>
      <c r="S16" s="23"/>
      <c r="T16" s="6"/>
      <c r="U16" s="18"/>
    </row>
    <row r="17" spans="1:21" ht="18" customHeight="1">
      <c r="A17" s="18"/>
      <c r="B17" s="18"/>
      <c r="C17" s="18"/>
      <c r="D17" s="18"/>
      <c r="E17" s="18"/>
      <c r="F17" s="18"/>
      <c r="G17" s="20"/>
      <c r="H17" s="20"/>
      <c r="I17" s="574" t="s">
        <v>721</v>
      </c>
      <c r="J17" s="574"/>
      <c r="K17" s="574"/>
      <c r="L17" s="23"/>
      <c r="M17" s="569" t="str">
        <f>IF(入力!D21="","",入力!D21&amp;"-"&amp;入力!F21&amp;"-"&amp;入力!H21)</f>
        <v/>
      </c>
      <c r="N17" s="569"/>
      <c r="O17" s="569"/>
      <c r="P17" s="569"/>
      <c r="Q17" s="569"/>
      <c r="R17" s="569"/>
      <c r="S17" s="569"/>
      <c r="T17" s="6"/>
      <c r="U17" s="18"/>
    </row>
    <row r="18" spans="1:21" ht="18" customHeight="1">
      <c r="A18" s="18"/>
      <c r="B18" s="18"/>
      <c r="C18" s="18"/>
      <c r="D18" s="18"/>
      <c r="E18" s="18"/>
      <c r="F18" s="18"/>
      <c r="G18" s="18"/>
      <c r="H18" s="18"/>
      <c r="I18" s="18"/>
      <c r="J18" s="18"/>
      <c r="K18" s="18"/>
      <c r="L18" s="18"/>
      <c r="M18" s="18"/>
      <c r="N18" s="18"/>
      <c r="O18" s="18"/>
      <c r="P18" s="18"/>
      <c r="Q18" s="18"/>
      <c r="R18" s="18"/>
      <c r="S18" s="18"/>
      <c r="T18" s="18"/>
      <c r="U18" s="18"/>
    </row>
    <row r="19" spans="1:21" ht="18" customHeight="1">
      <c r="A19" s="18"/>
      <c r="B19" s="18"/>
      <c r="C19" s="18"/>
      <c r="D19" s="18"/>
      <c r="E19" s="18"/>
      <c r="F19" s="18"/>
      <c r="G19" s="18"/>
      <c r="H19" s="18"/>
      <c r="I19" s="18"/>
      <c r="J19" s="18"/>
      <c r="K19" s="18"/>
      <c r="L19" s="18"/>
      <c r="M19" s="18"/>
      <c r="N19" s="18"/>
      <c r="O19" s="18"/>
      <c r="P19" s="18"/>
      <c r="Q19" s="18"/>
      <c r="R19" s="18"/>
      <c r="S19" s="18"/>
      <c r="T19" s="18"/>
      <c r="U19" s="18"/>
    </row>
    <row r="20" spans="1:21" ht="18.75" customHeight="1">
      <c r="A20" s="18"/>
      <c r="B20" s="568" t="s">
        <v>720</v>
      </c>
      <c r="C20" s="568"/>
      <c r="D20" s="568"/>
      <c r="E20" s="568"/>
      <c r="F20" s="568"/>
      <c r="G20" s="568"/>
      <c r="H20" s="568"/>
      <c r="I20" s="568"/>
      <c r="J20" s="568"/>
      <c r="K20" s="568"/>
      <c r="L20" s="568"/>
      <c r="M20" s="568"/>
      <c r="N20" s="568"/>
      <c r="O20" s="568"/>
      <c r="P20" s="568"/>
      <c r="Q20" s="568"/>
      <c r="R20" s="568"/>
      <c r="S20" s="568"/>
      <c r="T20" s="568"/>
      <c r="U20" s="18"/>
    </row>
    <row r="21" spans="1:21" ht="18.75" customHeight="1">
      <c r="A21" s="18"/>
      <c r="B21" s="415" t="s">
        <v>755</v>
      </c>
      <c r="C21" s="18"/>
      <c r="D21" s="18"/>
      <c r="E21" s="18"/>
      <c r="F21" s="18"/>
      <c r="G21" s="18"/>
      <c r="H21" s="18"/>
      <c r="I21" s="18"/>
      <c r="J21" s="18"/>
      <c r="K21" s="18"/>
      <c r="L21" s="18"/>
      <c r="M21" s="18"/>
      <c r="N21" s="18"/>
      <c r="O21" s="18"/>
      <c r="P21" s="18"/>
      <c r="Q21" s="18"/>
      <c r="R21" s="18"/>
      <c r="S21" s="25"/>
      <c r="T21" s="18"/>
      <c r="U21" s="18"/>
    </row>
    <row r="22" spans="1:21" ht="18.75" customHeight="1">
      <c r="A22" s="18"/>
      <c r="B22" s="415" t="s">
        <v>756</v>
      </c>
      <c r="C22" s="18"/>
      <c r="D22" s="18"/>
      <c r="E22" s="18"/>
      <c r="F22" s="18"/>
      <c r="G22" s="18"/>
      <c r="H22" s="18"/>
      <c r="I22" s="18"/>
      <c r="J22" s="18"/>
      <c r="K22" s="18"/>
      <c r="L22" s="18"/>
      <c r="M22" s="18"/>
      <c r="N22" s="18"/>
      <c r="O22" s="18"/>
      <c r="P22" s="18"/>
      <c r="Q22" s="18"/>
      <c r="R22" s="18"/>
      <c r="S22" s="25"/>
      <c r="T22" s="18"/>
      <c r="U22" s="18"/>
    </row>
    <row r="23" spans="1:21" ht="18.75" customHeight="1">
      <c r="A23" s="18" t="s">
        <v>757</v>
      </c>
      <c r="B23" s="18"/>
      <c r="C23" s="18"/>
      <c r="D23" s="18"/>
      <c r="E23" s="18"/>
      <c r="F23" s="18"/>
      <c r="G23" s="18"/>
      <c r="H23" s="18"/>
      <c r="I23" s="18"/>
      <c r="J23" s="18"/>
      <c r="K23" s="18"/>
      <c r="L23" s="19"/>
      <c r="M23" s="18"/>
      <c r="N23" s="18"/>
      <c r="O23" s="18"/>
      <c r="P23" s="18"/>
      <c r="Q23" s="18"/>
      <c r="R23" s="18"/>
      <c r="S23" s="18"/>
      <c r="T23" s="18"/>
      <c r="U23" s="18"/>
    </row>
    <row r="24" spans="1:21" ht="18.75" customHeight="1">
      <c r="A24" s="18" t="s">
        <v>758</v>
      </c>
      <c r="B24" s="18"/>
      <c r="C24" s="18"/>
      <c r="D24" s="18"/>
      <c r="E24" s="18"/>
      <c r="F24" s="18"/>
      <c r="G24" s="18"/>
      <c r="H24" s="18"/>
      <c r="I24" s="18"/>
      <c r="J24" s="18"/>
      <c r="K24" s="18"/>
      <c r="L24" s="18"/>
      <c r="M24" s="18"/>
      <c r="N24" s="18"/>
      <c r="O24" s="18"/>
      <c r="P24" s="18"/>
      <c r="Q24" s="18"/>
      <c r="R24" s="18"/>
      <c r="S24" s="18"/>
      <c r="T24" s="18"/>
      <c r="U24" s="18"/>
    </row>
    <row r="25" spans="1:21" ht="18.75" customHeight="1">
      <c r="A25" s="18"/>
      <c r="B25" s="18"/>
      <c r="C25" s="18"/>
      <c r="D25" s="18"/>
      <c r="E25" s="18"/>
      <c r="F25" s="18"/>
      <c r="G25" s="18"/>
      <c r="H25" s="18"/>
      <c r="I25" s="18"/>
      <c r="J25" s="18"/>
      <c r="K25" s="18"/>
      <c r="L25" s="18"/>
      <c r="M25" s="18"/>
      <c r="N25" s="18"/>
      <c r="O25" s="18"/>
      <c r="P25" s="18"/>
      <c r="Q25" s="18"/>
      <c r="R25" s="18"/>
      <c r="S25" s="18"/>
      <c r="T25" s="18"/>
      <c r="U25" s="18"/>
    </row>
    <row r="26" spans="1:21" ht="18.75" customHeight="1">
      <c r="A26" s="18"/>
      <c r="B26" s="18"/>
      <c r="C26" s="568"/>
      <c r="D26" s="568"/>
      <c r="E26" s="568"/>
      <c r="F26" s="568"/>
      <c r="G26" s="568"/>
      <c r="H26" s="568"/>
      <c r="I26" s="568"/>
      <c r="J26" s="568"/>
      <c r="K26" s="6"/>
      <c r="L26" s="569"/>
      <c r="M26" s="569"/>
      <c r="N26" s="569"/>
      <c r="O26" s="569"/>
      <c r="P26" s="569"/>
      <c r="Q26" s="569"/>
      <c r="R26" s="569"/>
      <c r="S26" s="569"/>
      <c r="T26" s="569"/>
      <c r="U26" s="569"/>
    </row>
    <row r="27" spans="1:21" ht="18.75" customHeight="1">
      <c r="A27" s="18" t="s">
        <v>91</v>
      </c>
      <c r="B27" s="82"/>
      <c r="C27" s="18"/>
      <c r="D27" s="18"/>
      <c r="E27" s="18"/>
      <c r="F27" s="18"/>
      <c r="G27" s="406"/>
      <c r="H27" s="406"/>
      <c r="I27" s="406"/>
      <c r="J27" s="406"/>
      <c r="K27" s="406"/>
      <c r="L27" s="409"/>
      <c r="M27" s="409"/>
      <c r="N27" s="409"/>
      <c r="O27" s="409"/>
      <c r="P27" s="409"/>
      <c r="Q27" s="409"/>
      <c r="R27" s="409"/>
      <c r="S27" s="409"/>
      <c r="T27" s="409"/>
      <c r="U27" s="18"/>
    </row>
    <row r="28" spans="1:21" ht="18.75" customHeight="1">
      <c r="A28" s="18"/>
      <c r="B28" s="18" t="s">
        <v>92</v>
      </c>
      <c r="C28" s="18"/>
      <c r="D28" s="18"/>
      <c r="E28" s="18"/>
      <c r="F28" s="18"/>
      <c r="G28" s="406"/>
      <c r="H28" s="406"/>
      <c r="I28" s="406"/>
      <c r="J28" s="406"/>
      <c r="K28" s="406"/>
      <c r="L28" s="408"/>
      <c r="M28" s="408"/>
      <c r="N28" s="408"/>
      <c r="O28" s="408"/>
      <c r="P28" s="408"/>
      <c r="Q28" s="408"/>
      <c r="R28" s="408"/>
      <c r="S28" s="408"/>
      <c r="T28" s="408"/>
      <c r="U28" s="18"/>
    </row>
    <row r="29" spans="1:21" ht="18.75" customHeight="1">
      <c r="A29" s="82"/>
      <c r="B29" s="18" t="s">
        <v>99</v>
      </c>
      <c r="C29" s="18"/>
      <c r="D29" s="18"/>
      <c r="E29" s="18"/>
      <c r="F29" s="18"/>
      <c r="G29" s="406"/>
      <c r="H29" s="406"/>
      <c r="I29" s="406"/>
      <c r="J29" s="406"/>
      <c r="K29" s="406"/>
      <c r="L29" s="409"/>
      <c r="M29" s="409"/>
      <c r="N29" s="409"/>
      <c r="O29" s="409"/>
      <c r="P29" s="409"/>
      <c r="Q29" s="409"/>
      <c r="R29" s="409"/>
      <c r="S29" s="409"/>
      <c r="T29" s="409"/>
      <c r="U29" s="18"/>
    </row>
    <row r="30" spans="1:21" ht="18.75" customHeight="1">
      <c r="A30" s="18"/>
      <c r="B30" s="18" t="s">
        <v>93</v>
      </c>
      <c r="C30" s="18"/>
      <c r="D30" s="18"/>
      <c r="E30" s="18"/>
      <c r="F30" s="18"/>
      <c r="G30" s="406"/>
      <c r="H30" s="406"/>
      <c r="I30" s="406"/>
      <c r="J30" s="406"/>
      <c r="K30" s="406"/>
      <c r="L30" s="406"/>
      <c r="M30" s="406"/>
      <c r="N30" s="406"/>
      <c r="O30" s="406"/>
      <c r="P30" s="406"/>
      <c r="Q30" s="406"/>
      <c r="R30" s="406"/>
      <c r="S30" s="406"/>
      <c r="T30" s="406"/>
      <c r="U30" s="18"/>
    </row>
    <row r="31" spans="1:21" ht="18.75" customHeight="1">
      <c r="A31" s="18" t="s">
        <v>94</v>
      </c>
      <c r="B31" s="18"/>
      <c r="C31" s="18"/>
      <c r="D31" s="18"/>
      <c r="E31" s="18"/>
      <c r="F31" s="18"/>
      <c r="G31" s="406"/>
      <c r="H31" s="406"/>
      <c r="I31" s="406"/>
      <c r="J31" s="406"/>
      <c r="K31" s="406"/>
      <c r="L31" s="407"/>
      <c r="M31" s="407"/>
      <c r="N31" s="407"/>
      <c r="O31" s="407"/>
      <c r="P31" s="407"/>
      <c r="Q31" s="407"/>
      <c r="R31" s="407"/>
      <c r="S31" s="407"/>
      <c r="T31" s="409"/>
      <c r="U31" s="18"/>
    </row>
    <row r="32" spans="1:21" ht="18.75" customHeight="1">
      <c r="A32" s="18"/>
      <c r="B32" s="18" t="s">
        <v>95</v>
      </c>
      <c r="C32" s="18"/>
      <c r="D32" s="18"/>
      <c r="E32" s="18"/>
      <c r="F32" s="18"/>
      <c r="G32" s="406"/>
      <c r="H32" s="406"/>
      <c r="I32" s="406"/>
      <c r="J32" s="406"/>
      <c r="K32" s="406"/>
      <c r="L32" s="407"/>
      <c r="M32" s="407"/>
      <c r="N32" s="407"/>
      <c r="O32" s="407"/>
      <c r="P32" s="407"/>
      <c r="Q32" s="407"/>
      <c r="R32" s="407"/>
      <c r="S32" s="407"/>
      <c r="T32" s="409"/>
      <c r="U32" s="18"/>
    </row>
    <row r="33" spans="1:21" ht="18.75" customHeight="1">
      <c r="A33" s="18" t="s">
        <v>96</v>
      </c>
      <c r="B33" s="18"/>
      <c r="C33" s="18"/>
      <c r="D33" s="18"/>
      <c r="E33" s="18"/>
      <c r="F33" s="18"/>
      <c r="G33" s="406"/>
      <c r="H33" s="406"/>
      <c r="I33" s="406"/>
      <c r="J33" s="406"/>
      <c r="K33" s="406"/>
      <c r="L33" s="407"/>
      <c r="M33" s="407"/>
      <c r="N33" s="407"/>
      <c r="O33" s="407"/>
      <c r="P33" s="407"/>
      <c r="Q33" s="407"/>
      <c r="R33" s="407"/>
      <c r="S33" s="407"/>
      <c r="T33" s="409"/>
      <c r="U33" s="18"/>
    </row>
    <row r="34" spans="1:21" ht="18.75" customHeight="1">
      <c r="A34" s="18" t="s">
        <v>97</v>
      </c>
      <c r="B34" s="18"/>
      <c r="C34" s="18"/>
      <c r="D34" s="18"/>
      <c r="E34" s="18"/>
      <c r="F34" s="18"/>
      <c r="G34" s="406"/>
      <c r="H34" s="406"/>
      <c r="I34" s="406"/>
      <c r="J34" s="406"/>
      <c r="K34" s="406"/>
      <c r="L34" s="407"/>
      <c r="M34" s="407"/>
      <c r="N34" s="407"/>
      <c r="O34" s="407"/>
      <c r="P34" s="407"/>
      <c r="Q34" s="407"/>
      <c r="R34" s="407"/>
      <c r="S34" s="407"/>
      <c r="T34" s="409"/>
      <c r="U34" s="18"/>
    </row>
    <row r="35" spans="1:21" ht="18.75" customHeight="1">
      <c r="A35" s="18"/>
      <c r="B35" s="18" t="s">
        <v>98</v>
      </c>
      <c r="C35" s="18"/>
      <c r="D35" s="18"/>
      <c r="E35" s="18"/>
      <c r="F35" s="18"/>
      <c r="G35" s="406"/>
      <c r="H35" s="406"/>
      <c r="I35" s="406"/>
      <c r="J35" s="406"/>
      <c r="K35" s="406"/>
      <c r="L35" s="407"/>
      <c r="M35" s="407"/>
      <c r="N35" s="407"/>
      <c r="O35" s="407"/>
      <c r="P35" s="407"/>
      <c r="Q35" s="407"/>
      <c r="R35" s="407"/>
      <c r="S35" s="407"/>
      <c r="T35" s="409"/>
      <c r="U35" s="18"/>
    </row>
    <row r="36" spans="1:21" ht="18.75" customHeight="1">
      <c r="A36" s="18" t="s">
        <v>100</v>
      </c>
      <c r="B36" s="18"/>
      <c r="C36" s="18"/>
      <c r="D36" s="18"/>
      <c r="E36" s="18"/>
      <c r="F36" s="18"/>
      <c r="G36" s="406"/>
      <c r="H36" s="406"/>
      <c r="I36" s="406"/>
      <c r="J36" s="406"/>
      <c r="K36" s="406"/>
      <c r="L36" s="407"/>
      <c r="M36" s="407"/>
      <c r="N36" s="407"/>
      <c r="O36" s="407"/>
      <c r="P36" s="407"/>
      <c r="Q36" s="407"/>
      <c r="R36" s="407"/>
      <c r="S36" s="407"/>
      <c r="T36" s="409"/>
      <c r="U36" s="18"/>
    </row>
    <row r="37" spans="1:21" ht="18.75" customHeight="1">
      <c r="A37" s="18" t="s">
        <v>722</v>
      </c>
      <c r="B37" s="18"/>
      <c r="C37" s="18"/>
      <c r="D37" s="18"/>
      <c r="E37" s="18"/>
      <c r="F37" s="18"/>
      <c r="G37" s="406"/>
      <c r="H37" s="406"/>
      <c r="I37" s="406"/>
      <c r="J37" s="406"/>
      <c r="K37" s="406"/>
      <c r="L37" s="407"/>
      <c r="M37" s="407"/>
      <c r="N37" s="407"/>
      <c r="O37" s="407"/>
      <c r="P37" s="407"/>
      <c r="Q37" s="407"/>
      <c r="R37" s="407"/>
      <c r="S37" s="407"/>
      <c r="T37" s="409"/>
      <c r="U37" s="18"/>
    </row>
    <row r="38" spans="1:21" ht="18.75" customHeight="1">
      <c r="A38" s="18"/>
      <c r="B38" s="18" t="s">
        <v>723</v>
      </c>
      <c r="C38" s="18"/>
      <c r="D38" s="18"/>
      <c r="E38" s="18"/>
      <c r="F38" s="18"/>
      <c r="G38" s="406"/>
      <c r="H38" s="406"/>
      <c r="I38" s="406"/>
      <c r="J38" s="406"/>
      <c r="K38" s="406"/>
      <c r="L38" s="407"/>
      <c r="M38" s="407"/>
      <c r="N38" s="407"/>
      <c r="O38" s="407"/>
      <c r="P38" s="407"/>
      <c r="Q38" s="407"/>
      <c r="R38" s="407"/>
      <c r="S38" s="407"/>
      <c r="T38" s="409"/>
      <c r="U38" s="18"/>
    </row>
    <row r="39" spans="1:21" ht="18.75" customHeight="1">
      <c r="A39" s="18"/>
      <c r="B39" s="18" t="s">
        <v>724</v>
      </c>
      <c r="C39" s="18"/>
      <c r="D39" s="18"/>
      <c r="E39" s="18"/>
      <c r="F39" s="18"/>
      <c r="G39" s="406"/>
      <c r="H39" s="406"/>
      <c r="I39" s="406"/>
      <c r="J39" s="406"/>
      <c r="K39" s="406"/>
      <c r="L39" s="407"/>
      <c r="M39" s="407"/>
      <c r="N39" s="407"/>
      <c r="O39" s="407"/>
      <c r="P39" s="407"/>
      <c r="Q39" s="407"/>
      <c r="R39" s="407"/>
      <c r="S39" s="407"/>
      <c r="T39" s="409"/>
      <c r="U39" s="18"/>
    </row>
    <row r="40" spans="1:21" ht="18.75" customHeight="1">
      <c r="A40" s="18" t="s">
        <v>101</v>
      </c>
      <c r="B40" s="18"/>
      <c r="C40" s="18"/>
      <c r="D40" s="18"/>
      <c r="E40" s="18"/>
      <c r="F40" s="18"/>
      <c r="G40" s="406"/>
      <c r="H40" s="406"/>
      <c r="I40" s="406"/>
      <c r="J40" s="406"/>
      <c r="K40" s="406"/>
      <c r="L40" s="407"/>
      <c r="M40" s="407"/>
      <c r="N40" s="407"/>
      <c r="O40" s="407"/>
      <c r="P40" s="407"/>
      <c r="Q40" s="407"/>
      <c r="R40" s="407"/>
      <c r="S40" s="407"/>
      <c r="T40" s="409"/>
      <c r="U40" s="18"/>
    </row>
    <row r="41" spans="1:21" ht="18.75" customHeight="1">
      <c r="A41" s="18"/>
      <c r="B41" s="18"/>
      <c r="C41" s="18"/>
      <c r="D41" s="18"/>
      <c r="E41" s="18"/>
      <c r="F41" s="18"/>
      <c r="G41" s="18"/>
      <c r="H41" s="18"/>
      <c r="I41" s="18"/>
      <c r="J41" s="18"/>
      <c r="K41" s="18"/>
      <c r="L41" s="18"/>
      <c r="M41" s="18"/>
      <c r="N41" s="18"/>
      <c r="O41" s="18"/>
      <c r="P41" s="18"/>
      <c r="Q41" s="18"/>
      <c r="R41" s="18"/>
      <c r="S41" s="18"/>
      <c r="T41" s="18"/>
      <c r="U41" s="18"/>
    </row>
    <row r="42" spans="1:21" ht="18" customHeight="1">
      <c r="A42" s="16"/>
      <c r="B42" s="16"/>
      <c r="C42" s="16"/>
      <c r="D42" s="16"/>
      <c r="E42" s="16"/>
      <c r="F42" s="16"/>
      <c r="G42" s="16"/>
      <c r="H42" s="16"/>
      <c r="I42" s="16"/>
      <c r="J42" s="16"/>
      <c r="K42" s="16"/>
      <c r="L42" s="16"/>
      <c r="M42" s="16"/>
      <c r="N42" s="16"/>
      <c r="O42" s="16"/>
      <c r="P42" s="16"/>
      <c r="Q42" s="16"/>
      <c r="R42" s="16"/>
      <c r="S42" s="16"/>
      <c r="T42" s="16"/>
      <c r="U42" s="16"/>
    </row>
  </sheetData>
  <sheetProtection sheet="1" selectLockedCells="1"/>
  <mergeCells count="15">
    <mergeCell ref="B20:T20"/>
    <mergeCell ref="C26:F26"/>
    <mergeCell ref="G26:J26"/>
    <mergeCell ref="L26:U26"/>
    <mergeCell ref="A2:U2"/>
    <mergeCell ref="C11:F11"/>
    <mergeCell ref="P5:T5"/>
    <mergeCell ref="M13:T13"/>
    <mergeCell ref="M11:T11"/>
    <mergeCell ref="M15:S15"/>
    <mergeCell ref="I15:K15"/>
    <mergeCell ref="I13:K13"/>
    <mergeCell ref="I11:K11"/>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U43"/>
  <sheetViews>
    <sheetView zoomScaleNormal="100" workbookViewId="0">
      <selection activeCell="V29" sqref="V29"/>
    </sheetView>
  </sheetViews>
  <sheetFormatPr defaultRowHeight="13.5"/>
  <cols>
    <col min="1" max="1" width="1.875" style="17" customWidth="1"/>
    <col min="2" max="20" width="4.375" style="17" customWidth="1"/>
    <col min="21" max="21" width="1.875" style="17" customWidth="1"/>
    <col min="22" max="256" width="9" style="17"/>
    <col min="257" max="257" width="1.875" style="17" customWidth="1"/>
    <col min="258" max="276" width="4.375" style="17" customWidth="1"/>
    <col min="277" max="277" width="1.875" style="17" customWidth="1"/>
    <col min="278" max="512" width="9" style="17"/>
    <col min="513" max="513" width="1.875" style="17" customWidth="1"/>
    <col min="514" max="532" width="4.375" style="17" customWidth="1"/>
    <col min="533" max="533" width="1.875" style="17" customWidth="1"/>
    <col min="534" max="768" width="9" style="17"/>
    <col min="769" max="769" width="1.875" style="17" customWidth="1"/>
    <col min="770" max="788" width="4.375" style="17" customWidth="1"/>
    <col min="789" max="789" width="1.875" style="17" customWidth="1"/>
    <col min="790" max="1024" width="9" style="17"/>
    <col min="1025" max="1025" width="1.875" style="17" customWidth="1"/>
    <col min="1026" max="1044" width="4.375" style="17" customWidth="1"/>
    <col min="1045" max="1045" width="1.875" style="17" customWidth="1"/>
    <col min="1046" max="1280" width="9" style="17"/>
    <col min="1281" max="1281" width="1.875" style="17" customWidth="1"/>
    <col min="1282" max="1300" width="4.375" style="17" customWidth="1"/>
    <col min="1301" max="1301" width="1.875" style="17" customWidth="1"/>
    <col min="1302" max="1536" width="9" style="17"/>
    <col min="1537" max="1537" width="1.875" style="17" customWidth="1"/>
    <col min="1538" max="1556" width="4.375" style="17" customWidth="1"/>
    <col min="1557" max="1557" width="1.875" style="17" customWidth="1"/>
    <col min="1558" max="1792" width="9" style="17"/>
    <col min="1793" max="1793" width="1.875" style="17" customWidth="1"/>
    <col min="1794" max="1812" width="4.375" style="17" customWidth="1"/>
    <col min="1813" max="1813" width="1.875" style="17" customWidth="1"/>
    <col min="1814" max="2048" width="9" style="17"/>
    <col min="2049" max="2049" width="1.875" style="17" customWidth="1"/>
    <col min="2050" max="2068" width="4.375" style="17" customWidth="1"/>
    <col min="2069" max="2069" width="1.875" style="17" customWidth="1"/>
    <col min="2070" max="2304" width="9" style="17"/>
    <col min="2305" max="2305" width="1.875" style="17" customWidth="1"/>
    <col min="2306" max="2324" width="4.375" style="17" customWidth="1"/>
    <col min="2325" max="2325" width="1.875" style="17" customWidth="1"/>
    <col min="2326" max="2560" width="9" style="17"/>
    <col min="2561" max="2561" width="1.875" style="17" customWidth="1"/>
    <col min="2562" max="2580" width="4.375" style="17" customWidth="1"/>
    <col min="2581" max="2581" width="1.875" style="17" customWidth="1"/>
    <col min="2582" max="2816" width="9" style="17"/>
    <col min="2817" max="2817" width="1.875" style="17" customWidth="1"/>
    <col min="2818" max="2836" width="4.375" style="17" customWidth="1"/>
    <col min="2837" max="2837" width="1.875" style="17" customWidth="1"/>
    <col min="2838" max="3072" width="9" style="17"/>
    <col min="3073" max="3073" width="1.875" style="17" customWidth="1"/>
    <col min="3074" max="3092" width="4.375" style="17" customWidth="1"/>
    <col min="3093" max="3093" width="1.875" style="17" customWidth="1"/>
    <col min="3094" max="3328" width="9" style="17"/>
    <col min="3329" max="3329" width="1.875" style="17" customWidth="1"/>
    <col min="3330" max="3348" width="4.375" style="17" customWidth="1"/>
    <col min="3349" max="3349" width="1.875" style="17" customWidth="1"/>
    <col min="3350" max="3584" width="9" style="17"/>
    <col min="3585" max="3585" width="1.875" style="17" customWidth="1"/>
    <col min="3586" max="3604" width="4.375" style="17" customWidth="1"/>
    <col min="3605" max="3605" width="1.875" style="17" customWidth="1"/>
    <col min="3606" max="3840" width="9" style="17"/>
    <col min="3841" max="3841" width="1.875" style="17" customWidth="1"/>
    <col min="3842" max="3860" width="4.375" style="17" customWidth="1"/>
    <col min="3861" max="3861" width="1.875" style="17" customWidth="1"/>
    <col min="3862" max="4096" width="9" style="17"/>
    <col min="4097" max="4097" width="1.875" style="17" customWidth="1"/>
    <col min="4098" max="4116" width="4.375" style="17" customWidth="1"/>
    <col min="4117" max="4117" width="1.875" style="17" customWidth="1"/>
    <col min="4118" max="4352" width="9" style="17"/>
    <col min="4353" max="4353" width="1.875" style="17" customWidth="1"/>
    <col min="4354" max="4372" width="4.375" style="17" customWidth="1"/>
    <col min="4373" max="4373" width="1.875" style="17" customWidth="1"/>
    <col min="4374" max="4608" width="9" style="17"/>
    <col min="4609" max="4609" width="1.875" style="17" customWidth="1"/>
    <col min="4610" max="4628" width="4.375" style="17" customWidth="1"/>
    <col min="4629" max="4629" width="1.875" style="17" customWidth="1"/>
    <col min="4630" max="4864" width="9" style="17"/>
    <col min="4865" max="4865" width="1.875" style="17" customWidth="1"/>
    <col min="4866" max="4884" width="4.375" style="17" customWidth="1"/>
    <col min="4885" max="4885" width="1.875" style="17" customWidth="1"/>
    <col min="4886" max="5120" width="9" style="17"/>
    <col min="5121" max="5121" width="1.875" style="17" customWidth="1"/>
    <col min="5122" max="5140" width="4.375" style="17" customWidth="1"/>
    <col min="5141" max="5141" width="1.875" style="17" customWidth="1"/>
    <col min="5142" max="5376" width="9" style="17"/>
    <col min="5377" max="5377" width="1.875" style="17" customWidth="1"/>
    <col min="5378" max="5396" width="4.375" style="17" customWidth="1"/>
    <col min="5397" max="5397" width="1.875" style="17" customWidth="1"/>
    <col min="5398" max="5632" width="9" style="17"/>
    <col min="5633" max="5633" width="1.875" style="17" customWidth="1"/>
    <col min="5634" max="5652" width="4.375" style="17" customWidth="1"/>
    <col min="5653" max="5653" width="1.875" style="17" customWidth="1"/>
    <col min="5654" max="5888" width="9" style="17"/>
    <col min="5889" max="5889" width="1.875" style="17" customWidth="1"/>
    <col min="5890" max="5908" width="4.375" style="17" customWidth="1"/>
    <col min="5909" max="5909" width="1.875" style="17" customWidth="1"/>
    <col min="5910" max="6144" width="9" style="17"/>
    <col min="6145" max="6145" width="1.875" style="17" customWidth="1"/>
    <col min="6146" max="6164" width="4.375" style="17" customWidth="1"/>
    <col min="6165" max="6165" width="1.875" style="17" customWidth="1"/>
    <col min="6166" max="6400" width="9" style="17"/>
    <col min="6401" max="6401" width="1.875" style="17" customWidth="1"/>
    <col min="6402" max="6420" width="4.375" style="17" customWidth="1"/>
    <col min="6421" max="6421" width="1.875" style="17" customWidth="1"/>
    <col min="6422" max="6656" width="9" style="17"/>
    <col min="6657" max="6657" width="1.875" style="17" customWidth="1"/>
    <col min="6658" max="6676" width="4.375" style="17" customWidth="1"/>
    <col min="6677" max="6677" width="1.875" style="17" customWidth="1"/>
    <col min="6678" max="6912" width="9" style="17"/>
    <col min="6913" max="6913" width="1.875" style="17" customWidth="1"/>
    <col min="6914" max="6932" width="4.375" style="17" customWidth="1"/>
    <col min="6933" max="6933" width="1.875" style="17" customWidth="1"/>
    <col min="6934" max="7168" width="9" style="17"/>
    <col min="7169" max="7169" width="1.875" style="17" customWidth="1"/>
    <col min="7170" max="7188" width="4.375" style="17" customWidth="1"/>
    <col min="7189" max="7189" width="1.875" style="17" customWidth="1"/>
    <col min="7190" max="7424" width="9" style="17"/>
    <col min="7425" max="7425" width="1.875" style="17" customWidth="1"/>
    <col min="7426" max="7444" width="4.375" style="17" customWidth="1"/>
    <col min="7445" max="7445" width="1.875" style="17" customWidth="1"/>
    <col min="7446" max="7680" width="9" style="17"/>
    <col min="7681" max="7681" width="1.875" style="17" customWidth="1"/>
    <col min="7682" max="7700" width="4.375" style="17" customWidth="1"/>
    <col min="7701" max="7701" width="1.875" style="17" customWidth="1"/>
    <col min="7702" max="7936" width="9" style="17"/>
    <col min="7937" max="7937" width="1.875" style="17" customWidth="1"/>
    <col min="7938" max="7956" width="4.375" style="17" customWidth="1"/>
    <col min="7957" max="7957" width="1.875" style="17" customWidth="1"/>
    <col min="7958" max="8192" width="9" style="17"/>
    <col min="8193" max="8193" width="1.875" style="17" customWidth="1"/>
    <col min="8194" max="8212" width="4.375" style="17" customWidth="1"/>
    <col min="8213" max="8213" width="1.875" style="17" customWidth="1"/>
    <col min="8214" max="8448" width="9" style="17"/>
    <col min="8449" max="8449" width="1.875" style="17" customWidth="1"/>
    <col min="8450" max="8468" width="4.375" style="17" customWidth="1"/>
    <col min="8469" max="8469" width="1.875" style="17" customWidth="1"/>
    <col min="8470" max="8704" width="9" style="17"/>
    <col min="8705" max="8705" width="1.875" style="17" customWidth="1"/>
    <col min="8706" max="8724" width="4.375" style="17" customWidth="1"/>
    <col min="8725" max="8725" width="1.875" style="17" customWidth="1"/>
    <col min="8726" max="8960" width="9" style="17"/>
    <col min="8961" max="8961" width="1.875" style="17" customWidth="1"/>
    <col min="8962" max="8980" width="4.375" style="17" customWidth="1"/>
    <col min="8981" max="8981" width="1.875" style="17" customWidth="1"/>
    <col min="8982" max="9216" width="9" style="17"/>
    <col min="9217" max="9217" width="1.875" style="17" customWidth="1"/>
    <col min="9218" max="9236" width="4.375" style="17" customWidth="1"/>
    <col min="9237" max="9237" width="1.875" style="17" customWidth="1"/>
    <col min="9238" max="9472" width="9" style="17"/>
    <col min="9473" max="9473" width="1.875" style="17" customWidth="1"/>
    <col min="9474" max="9492" width="4.375" style="17" customWidth="1"/>
    <col min="9493" max="9493" width="1.875" style="17" customWidth="1"/>
    <col min="9494" max="9728" width="9" style="17"/>
    <col min="9729" max="9729" width="1.875" style="17" customWidth="1"/>
    <col min="9730" max="9748" width="4.375" style="17" customWidth="1"/>
    <col min="9749" max="9749" width="1.875" style="17" customWidth="1"/>
    <col min="9750" max="9984" width="9" style="17"/>
    <col min="9985" max="9985" width="1.875" style="17" customWidth="1"/>
    <col min="9986" max="10004" width="4.375" style="17" customWidth="1"/>
    <col min="10005" max="10005" width="1.875" style="17" customWidth="1"/>
    <col min="10006" max="10240" width="9" style="17"/>
    <col min="10241" max="10241" width="1.875" style="17" customWidth="1"/>
    <col min="10242" max="10260" width="4.375" style="17" customWidth="1"/>
    <col min="10261" max="10261" width="1.875" style="17" customWidth="1"/>
    <col min="10262" max="10496" width="9" style="17"/>
    <col min="10497" max="10497" width="1.875" style="17" customWidth="1"/>
    <col min="10498" max="10516" width="4.375" style="17" customWidth="1"/>
    <col min="10517" max="10517" width="1.875" style="17" customWidth="1"/>
    <col min="10518" max="10752" width="9" style="17"/>
    <col min="10753" max="10753" width="1.875" style="17" customWidth="1"/>
    <col min="10754" max="10772" width="4.375" style="17" customWidth="1"/>
    <col min="10773" max="10773" width="1.875" style="17" customWidth="1"/>
    <col min="10774" max="11008" width="9" style="17"/>
    <col min="11009" max="11009" width="1.875" style="17" customWidth="1"/>
    <col min="11010" max="11028" width="4.375" style="17" customWidth="1"/>
    <col min="11029" max="11029" width="1.875" style="17" customWidth="1"/>
    <col min="11030" max="11264" width="9" style="17"/>
    <col min="11265" max="11265" width="1.875" style="17" customWidth="1"/>
    <col min="11266" max="11284" width="4.375" style="17" customWidth="1"/>
    <col min="11285" max="11285" width="1.875" style="17" customWidth="1"/>
    <col min="11286" max="11520" width="9" style="17"/>
    <col min="11521" max="11521" width="1.875" style="17" customWidth="1"/>
    <col min="11522" max="11540" width="4.375" style="17" customWidth="1"/>
    <col min="11541" max="11541" width="1.875" style="17" customWidth="1"/>
    <col min="11542" max="11776" width="9" style="17"/>
    <col min="11777" max="11777" width="1.875" style="17" customWidth="1"/>
    <col min="11778" max="11796" width="4.375" style="17" customWidth="1"/>
    <col min="11797" max="11797" width="1.875" style="17" customWidth="1"/>
    <col min="11798" max="12032" width="9" style="17"/>
    <col min="12033" max="12033" width="1.875" style="17" customWidth="1"/>
    <col min="12034" max="12052" width="4.375" style="17" customWidth="1"/>
    <col min="12053" max="12053" width="1.875" style="17" customWidth="1"/>
    <col min="12054" max="12288" width="9" style="17"/>
    <col min="12289" max="12289" width="1.875" style="17" customWidth="1"/>
    <col min="12290" max="12308" width="4.375" style="17" customWidth="1"/>
    <col min="12309" max="12309" width="1.875" style="17" customWidth="1"/>
    <col min="12310" max="12544" width="9" style="17"/>
    <col min="12545" max="12545" width="1.875" style="17" customWidth="1"/>
    <col min="12546" max="12564" width="4.375" style="17" customWidth="1"/>
    <col min="12565" max="12565" width="1.875" style="17" customWidth="1"/>
    <col min="12566" max="12800" width="9" style="17"/>
    <col min="12801" max="12801" width="1.875" style="17" customWidth="1"/>
    <col min="12802" max="12820" width="4.375" style="17" customWidth="1"/>
    <col min="12821" max="12821" width="1.875" style="17" customWidth="1"/>
    <col min="12822" max="13056" width="9" style="17"/>
    <col min="13057" max="13057" width="1.875" style="17" customWidth="1"/>
    <col min="13058" max="13076" width="4.375" style="17" customWidth="1"/>
    <col min="13077" max="13077" width="1.875" style="17" customWidth="1"/>
    <col min="13078" max="13312" width="9" style="17"/>
    <col min="13313" max="13313" width="1.875" style="17" customWidth="1"/>
    <col min="13314" max="13332" width="4.375" style="17" customWidth="1"/>
    <col min="13333" max="13333" width="1.875" style="17" customWidth="1"/>
    <col min="13334" max="13568" width="9" style="17"/>
    <col min="13569" max="13569" width="1.875" style="17" customWidth="1"/>
    <col min="13570" max="13588" width="4.375" style="17" customWidth="1"/>
    <col min="13589" max="13589" width="1.875" style="17" customWidth="1"/>
    <col min="13590" max="13824" width="9" style="17"/>
    <col min="13825" max="13825" width="1.875" style="17" customWidth="1"/>
    <col min="13826" max="13844" width="4.375" style="17" customWidth="1"/>
    <col min="13845" max="13845" width="1.875" style="17" customWidth="1"/>
    <col min="13846" max="14080" width="9" style="17"/>
    <col min="14081" max="14081" width="1.875" style="17" customWidth="1"/>
    <col min="14082" max="14100" width="4.375" style="17" customWidth="1"/>
    <col min="14101" max="14101" width="1.875" style="17" customWidth="1"/>
    <col min="14102" max="14336" width="9" style="17"/>
    <col min="14337" max="14337" width="1.875" style="17" customWidth="1"/>
    <col min="14338" max="14356" width="4.375" style="17" customWidth="1"/>
    <col min="14357" max="14357" width="1.875" style="17" customWidth="1"/>
    <col min="14358" max="14592" width="9" style="17"/>
    <col min="14593" max="14593" width="1.875" style="17" customWidth="1"/>
    <col min="14594" max="14612" width="4.375" style="17" customWidth="1"/>
    <col min="14613" max="14613" width="1.875" style="17" customWidth="1"/>
    <col min="14614" max="14848" width="9" style="17"/>
    <col min="14849" max="14849" width="1.875" style="17" customWidth="1"/>
    <col min="14850" max="14868" width="4.375" style="17" customWidth="1"/>
    <col min="14869" max="14869" width="1.875" style="17" customWidth="1"/>
    <col min="14870" max="15104" width="9" style="17"/>
    <col min="15105" max="15105" width="1.875" style="17" customWidth="1"/>
    <col min="15106" max="15124" width="4.375" style="17" customWidth="1"/>
    <col min="15125" max="15125" width="1.875" style="17" customWidth="1"/>
    <col min="15126" max="15360" width="9" style="17"/>
    <col min="15361" max="15361" width="1.875" style="17" customWidth="1"/>
    <col min="15362" max="15380" width="4.375" style="17" customWidth="1"/>
    <col min="15381" max="15381" width="1.875" style="17" customWidth="1"/>
    <col min="15382" max="15616" width="9" style="17"/>
    <col min="15617" max="15617" width="1.875" style="17" customWidth="1"/>
    <col min="15618" max="15636" width="4.375" style="17" customWidth="1"/>
    <col min="15637" max="15637" width="1.875" style="17" customWidth="1"/>
    <col min="15638" max="15872" width="9" style="17"/>
    <col min="15873" max="15873" width="1.875" style="17" customWidth="1"/>
    <col min="15874" max="15892" width="4.375" style="17" customWidth="1"/>
    <col min="15893" max="15893" width="1.875" style="17" customWidth="1"/>
    <col min="15894" max="16128" width="9" style="17"/>
    <col min="16129" max="16129" width="1.875" style="17" customWidth="1"/>
    <col min="16130" max="16148" width="4.375" style="17" customWidth="1"/>
    <col min="16149" max="16149" width="1.875" style="17" customWidth="1"/>
    <col min="16150" max="16384" width="9" style="17"/>
  </cols>
  <sheetData>
    <row r="1" spans="1:21" ht="18" customHeight="1">
      <c r="A1" s="18"/>
      <c r="B1" s="18"/>
      <c r="C1" s="18"/>
      <c r="D1" s="18"/>
      <c r="E1" s="18"/>
      <c r="F1" s="18"/>
      <c r="G1" s="18"/>
      <c r="H1" s="18"/>
      <c r="I1" s="18"/>
      <c r="J1" s="18"/>
      <c r="K1" s="18"/>
      <c r="L1" s="18"/>
      <c r="M1" s="18"/>
      <c r="N1" s="18"/>
      <c r="O1" s="18"/>
      <c r="P1" s="18"/>
      <c r="Q1" s="18"/>
      <c r="R1" s="18"/>
      <c r="S1" s="18"/>
      <c r="T1" s="18"/>
      <c r="U1" s="18"/>
    </row>
    <row r="2" spans="1:21" ht="24" customHeight="1">
      <c r="A2" s="570" t="s">
        <v>450</v>
      </c>
      <c r="B2" s="570"/>
      <c r="C2" s="570"/>
      <c r="D2" s="570"/>
      <c r="E2" s="570"/>
      <c r="F2" s="570"/>
      <c r="G2" s="570"/>
      <c r="H2" s="570"/>
      <c r="I2" s="570"/>
      <c r="J2" s="570"/>
      <c r="K2" s="570"/>
      <c r="L2" s="570"/>
      <c r="M2" s="570"/>
      <c r="N2" s="570"/>
      <c r="O2" s="570"/>
      <c r="P2" s="570"/>
      <c r="Q2" s="570"/>
      <c r="R2" s="570"/>
      <c r="S2" s="570"/>
      <c r="T2" s="570"/>
      <c r="U2" s="570"/>
    </row>
    <row r="3" spans="1:21" ht="18" customHeight="1">
      <c r="A3" s="18"/>
      <c r="B3" s="18"/>
      <c r="C3" s="18"/>
      <c r="D3" s="18"/>
      <c r="E3" s="18"/>
      <c r="F3" s="18"/>
      <c r="G3" s="18"/>
      <c r="H3" s="18"/>
      <c r="I3" s="18"/>
      <c r="J3" s="18"/>
      <c r="K3" s="18"/>
      <c r="L3" s="18"/>
      <c r="M3" s="18"/>
      <c r="N3" s="18"/>
      <c r="O3" s="18"/>
      <c r="P3" s="18"/>
      <c r="Q3" s="18"/>
      <c r="R3" s="18"/>
      <c r="S3" s="18"/>
      <c r="T3" s="18"/>
      <c r="U3" s="18"/>
    </row>
    <row r="4" spans="1:21" ht="18" customHeight="1">
      <c r="A4" s="18"/>
      <c r="B4" s="18"/>
      <c r="C4" s="18"/>
      <c r="D4" s="18"/>
      <c r="E4" s="18"/>
      <c r="F4" s="18"/>
      <c r="G4" s="18"/>
      <c r="H4" s="18"/>
      <c r="I4" s="18"/>
      <c r="J4" s="18"/>
      <c r="K4" s="18"/>
      <c r="L4" s="18"/>
      <c r="M4" s="18"/>
      <c r="N4" s="18"/>
      <c r="O4" s="18"/>
      <c r="P4" s="18"/>
      <c r="Q4" s="18"/>
      <c r="R4" s="18"/>
      <c r="S4" s="18"/>
      <c r="T4" s="18"/>
      <c r="U4" s="18"/>
    </row>
    <row r="5" spans="1:21" ht="18" customHeight="1">
      <c r="A5" s="18"/>
      <c r="B5" s="18"/>
      <c r="C5" s="18"/>
      <c r="D5" s="18"/>
      <c r="E5" s="18"/>
      <c r="F5" s="18"/>
      <c r="G5" s="18"/>
      <c r="H5" s="18"/>
      <c r="I5" s="18"/>
      <c r="J5" s="18"/>
      <c r="K5" s="18"/>
      <c r="L5" s="18"/>
      <c r="M5" s="82"/>
      <c r="N5" s="29"/>
      <c r="O5" s="29"/>
      <c r="P5" s="571" t="str">
        <f>IF(入力!D8="","令和 　年　 月　 日",入力!D8)</f>
        <v>令和 　年　 月　 日</v>
      </c>
      <c r="Q5" s="571"/>
      <c r="R5" s="571"/>
      <c r="S5" s="571"/>
      <c r="T5" s="571"/>
      <c r="U5" s="18"/>
    </row>
    <row r="6" spans="1:21" ht="18" customHeight="1">
      <c r="A6" s="18"/>
      <c r="B6" s="18"/>
      <c r="C6" s="18"/>
      <c r="D6" s="18"/>
      <c r="E6" s="18"/>
      <c r="F6" s="18"/>
      <c r="G6" s="18"/>
      <c r="H6" s="18"/>
      <c r="I6" s="18"/>
      <c r="J6" s="18"/>
      <c r="K6" s="18"/>
      <c r="L6" s="18"/>
      <c r="M6" s="18"/>
      <c r="N6" s="18"/>
      <c r="O6" s="18"/>
      <c r="P6" s="18"/>
      <c r="Q6" s="18"/>
      <c r="R6" s="18"/>
      <c r="S6" s="18"/>
      <c r="T6" s="18"/>
      <c r="U6" s="18"/>
    </row>
    <row r="7" spans="1:21" ht="18" customHeight="1">
      <c r="A7" s="18"/>
      <c r="B7" s="577" t="s">
        <v>451</v>
      </c>
      <c r="C7" s="577"/>
      <c r="D7" s="577"/>
      <c r="E7" s="577"/>
      <c r="F7" s="577"/>
      <c r="G7" s="577"/>
      <c r="H7" s="577"/>
      <c r="I7" s="18"/>
      <c r="J7" s="18"/>
      <c r="K7" s="18"/>
      <c r="L7" s="18"/>
      <c r="M7" s="18"/>
      <c r="N7" s="18"/>
      <c r="O7" s="18"/>
      <c r="P7" s="18"/>
      <c r="Q7" s="18"/>
      <c r="R7" s="18"/>
      <c r="S7" s="18"/>
      <c r="T7" s="18"/>
      <c r="U7" s="18"/>
    </row>
    <row r="8" spans="1:21" ht="18" customHeight="1">
      <c r="A8" s="18"/>
      <c r="B8" s="577" t="s">
        <v>452</v>
      </c>
      <c r="C8" s="577"/>
      <c r="D8" s="577"/>
      <c r="E8" s="577"/>
      <c r="F8" s="577"/>
      <c r="G8" s="577"/>
      <c r="H8" s="577"/>
      <c r="I8" s="18"/>
      <c r="J8" s="18"/>
      <c r="K8" s="18"/>
      <c r="L8" s="18"/>
      <c r="M8" s="18"/>
      <c r="N8" s="18"/>
      <c r="O8" s="18"/>
      <c r="P8" s="18"/>
      <c r="Q8" s="18"/>
      <c r="R8" s="18"/>
      <c r="S8" s="18"/>
      <c r="T8" s="18"/>
      <c r="U8" s="18"/>
    </row>
    <row r="9" spans="1:21" ht="18" customHeight="1">
      <c r="A9" s="18"/>
      <c r="B9" s="568" t="s">
        <v>86</v>
      </c>
      <c r="C9" s="568"/>
      <c r="D9" s="568"/>
      <c r="E9" s="568"/>
      <c r="F9" s="568"/>
      <c r="G9" s="568"/>
      <c r="H9" s="568"/>
      <c r="I9" s="18"/>
      <c r="J9" s="18"/>
      <c r="K9" s="18"/>
      <c r="L9" s="18"/>
      <c r="M9" s="18"/>
      <c r="N9" s="18"/>
      <c r="O9" s="18"/>
      <c r="P9" s="18"/>
      <c r="Q9" s="18"/>
      <c r="R9" s="18"/>
      <c r="S9" s="18"/>
      <c r="T9" s="18"/>
      <c r="U9" s="18"/>
    </row>
    <row r="10" spans="1:21" ht="18" customHeight="1">
      <c r="A10" s="18"/>
      <c r="B10" s="18"/>
      <c r="C10" s="18"/>
      <c r="D10" s="18"/>
      <c r="E10" s="18"/>
      <c r="F10" s="18"/>
      <c r="G10" s="18"/>
      <c r="H10" s="18"/>
      <c r="I10" s="18"/>
      <c r="J10" s="18"/>
      <c r="K10" s="18"/>
      <c r="L10" s="18"/>
      <c r="M10" s="18"/>
      <c r="N10" s="18"/>
      <c r="O10" s="18"/>
      <c r="P10" s="18"/>
      <c r="Q10" s="18"/>
      <c r="R10" s="18"/>
      <c r="S10" s="18"/>
      <c r="T10" s="18"/>
      <c r="U10" s="18"/>
    </row>
    <row r="11" spans="1:21" ht="18" customHeight="1">
      <c r="A11" s="18"/>
      <c r="B11" s="18"/>
      <c r="C11" s="82"/>
      <c r="D11" s="330"/>
      <c r="E11" s="330"/>
      <c r="F11" s="330"/>
      <c r="G11" s="82"/>
      <c r="H11" s="335" t="s">
        <v>453</v>
      </c>
      <c r="I11" s="568" t="s">
        <v>454</v>
      </c>
      <c r="J11" s="568"/>
      <c r="K11" s="568"/>
      <c r="L11" s="331"/>
      <c r="M11" s="572" t="str">
        <f>入力!D15&amp;""</f>
        <v/>
      </c>
      <c r="N11" s="572"/>
      <c r="O11" s="572"/>
      <c r="P11" s="572"/>
      <c r="Q11" s="572"/>
      <c r="R11" s="572"/>
      <c r="S11" s="572"/>
      <c r="T11" s="572"/>
      <c r="U11" s="331"/>
    </row>
    <row r="12" spans="1:21" ht="18" customHeight="1">
      <c r="A12" s="18"/>
      <c r="B12" s="18"/>
      <c r="C12" s="18"/>
      <c r="D12" s="18"/>
      <c r="E12" s="18"/>
      <c r="F12" s="18"/>
      <c r="G12" s="330"/>
      <c r="H12" s="330"/>
      <c r="I12" s="330"/>
      <c r="J12" s="330"/>
      <c r="K12" s="330"/>
      <c r="L12" s="330"/>
      <c r="M12" s="330"/>
      <c r="N12" s="330"/>
      <c r="O12" s="330"/>
      <c r="P12" s="330"/>
      <c r="Q12" s="330"/>
      <c r="R12" s="330"/>
      <c r="S12" s="330"/>
      <c r="T12" s="18"/>
      <c r="U12" s="18"/>
    </row>
    <row r="13" spans="1:21" ht="18" customHeight="1">
      <c r="A13" s="18"/>
      <c r="B13" s="18"/>
      <c r="C13" s="18"/>
      <c r="D13" s="18"/>
      <c r="E13" s="18"/>
      <c r="F13" s="18"/>
      <c r="G13" s="82"/>
      <c r="H13" s="330"/>
      <c r="I13" s="330" t="s">
        <v>87</v>
      </c>
      <c r="J13" s="330"/>
      <c r="K13" s="82"/>
      <c r="L13" s="331"/>
      <c r="M13" s="572" t="str">
        <f>入力!D17&amp;""</f>
        <v/>
      </c>
      <c r="N13" s="572"/>
      <c r="O13" s="572"/>
      <c r="P13" s="572"/>
      <c r="Q13" s="572"/>
      <c r="R13" s="572"/>
      <c r="S13" s="572"/>
      <c r="T13" s="572"/>
      <c r="U13" s="18"/>
    </row>
    <row r="14" spans="1:21" ht="18" customHeight="1">
      <c r="A14" s="18"/>
      <c r="B14" s="18"/>
      <c r="C14" s="18"/>
      <c r="D14" s="18"/>
      <c r="E14" s="18"/>
      <c r="F14" s="18"/>
      <c r="G14" s="330"/>
      <c r="H14" s="330"/>
      <c r="I14" s="330"/>
      <c r="J14" s="330"/>
      <c r="K14" s="330"/>
      <c r="L14" s="330"/>
      <c r="M14" s="330"/>
      <c r="N14" s="330"/>
      <c r="O14" s="330"/>
      <c r="P14" s="330"/>
      <c r="Q14" s="330"/>
      <c r="R14" s="330"/>
      <c r="S14" s="330"/>
      <c r="T14" s="18"/>
      <c r="U14" s="18"/>
    </row>
    <row r="15" spans="1:21" ht="18" customHeight="1">
      <c r="A15" s="18"/>
      <c r="B15" s="18"/>
      <c r="C15" s="18"/>
      <c r="D15" s="18"/>
      <c r="E15" s="18"/>
      <c r="F15" s="18"/>
      <c r="G15" s="82"/>
      <c r="H15" s="336"/>
      <c r="I15" s="336" t="s">
        <v>455</v>
      </c>
      <c r="J15" s="336"/>
      <c r="K15" s="82"/>
      <c r="L15" s="331"/>
      <c r="M15" s="572" t="str">
        <f>入力!D18&amp;"　"&amp;入力!D20</f>
        <v>　</v>
      </c>
      <c r="N15" s="572"/>
      <c r="O15" s="572"/>
      <c r="P15" s="572"/>
      <c r="Q15" s="572"/>
      <c r="R15" s="572"/>
      <c r="S15" s="572"/>
      <c r="T15" s="330"/>
      <c r="U15" s="18"/>
    </row>
    <row r="16" spans="1:21" ht="18" customHeight="1">
      <c r="A16" s="18"/>
      <c r="B16" s="18"/>
      <c r="C16" s="18"/>
      <c r="D16" s="18"/>
      <c r="E16" s="18"/>
      <c r="F16" s="18"/>
      <c r="G16" s="18"/>
      <c r="H16" s="18"/>
      <c r="I16" s="18"/>
      <c r="J16" s="18"/>
      <c r="K16" s="18"/>
      <c r="L16" s="18"/>
      <c r="M16" s="18"/>
      <c r="N16" s="18"/>
      <c r="O16" s="18"/>
      <c r="P16" s="18"/>
      <c r="Q16" s="18"/>
      <c r="R16" s="18"/>
      <c r="S16" s="18"/>
      <c r="T16" s="18"/>
      <c r="U16" s="18"/>
    </row>
    <row r="17" spans="1:21" ht="18" customHeight="1">
      <c r="A17" s="18"/>
      <c r="B17" s="18"/>
      <c r="C17" s="18"/>
      <c r="D17" s="18"/>
      <c r="E17" s="18"/>
      <c r="F17" s="18"/>
      <c r="G17" s="18"/>
      <c r="H17" s="18"/>
      <c r="I17" s="18"/>
      <c r="J17" s="18"/>
      <c r="K17" s="18"/>
      <c r="L17" s="18"/>
      <c r="M17" s="18"/>
      <c r="N17" s="18"/>
      <c r="O17" s="18"/>
      <c r="P17" s="18"/>
      <c r="Q17" s="18"/>
      <c r="R17" s="18"/>
      <c r="S17" s="18"/>
      <c r="T17" s="18"/>
      <c r="U17" s="18"/>
    </row>
    <row r="18" spans="1:21" ht="18" customHeight="1">
      <c r="A18" s="18"/>
      <c r="B18" s="568" t="s">
        <v>456</v>
      </c>
      <c r="C18" s="568"/>
      <c r="D18" s="568"/>
      <c r="E18" s="568"/>
      <c r="F18" s="568"/>
      <c r="G18" s="568"/>
      <c r="H18" s="568"/>
      <c r="I18" s="568"/>
      <c r="J18" s="568"/>
      <c r="K18" s="568"/>
      <c r="L18" s="568"/>
      <c r="M18" s="568"/>
      <c r="N18" s="568"/>
      <c r="O18" s="568"/>
      <c r="P18" s="568"/>
      <c r="Q18" s="568"/>
      <c r="R18" s="568"/>
      <c r="S18" s="568"/>
      <c r="T18" s="568"/>
      <c r="U18" s="18"/>
    </row>
    <row r="19" spans="1:21" ht="18" customHeight="1">
      <c r="A19" s="18"/>
      <c r="B19" s="18"/>
      <c r="C19" s="18"/>
      <c r="D19" s="18"/>
      <c r="E19" s="18"/>
      <c r="F19" s="18"/>
      <c r="G19" s="18"/>
      <c r="H19" s="18"/>
      <c r="I19" s="18"/>
      <c r="J19" s="18"/>
      <c r="K19" s="18"/>
      <c r="L19" s="18"/>
      <c r="M19" s="18"/>
      <c r="N19" s="18"/>
      <c r="O19" s="18"/>
      <c r="P19" s="18"/>
      <c r="Q19" s="18"/>
      <c r="R19" s="25"/>
      <c r="S19" s="18"/>
      <c r="T19" s="18"/>
      <c r="U19" s="18"/>
    </row>
    <row r="20" spans="1:21" ht="18" customHeight="1">
      <c r="A20" s="18"/>
      <c r="B20" s="18"/>
      <c r="C20" s="18"/>
      <c r="D20" s="18"/>
      <c r="E20" s="18"/>
      <c r="F20" s="18"/>
      <c r="G20" s="18"/>
      <c r="H20" s="18"/>
      <c r="I20" s="18"/>
      <c r="J20" s="18"/>
      <c r="K20" s="19" t="s">
        <v>457</v>
      </c>
      <c r="L20" s="18"/>
      <c r="M20" s="18"/>
      <c r="N20" s="18"/>
      <c r="O20" s="18"/>
      <c r="P20" s="18"/>
      <c r="Q20" s="18"/>
      <c r="R20" s="18"/>
      <c r="S20" s="18"/>
      <c r="T20" s="18"/>
      <c r="U20" s="18"/>
    </row>
    <row r="21" spans="1:21" ht="18" customHeight="1">
      <c r="A21" s="18"/>
      <c r="B21" s="18"/>
      <c r="C21" s="18"/>
      <c r="D21" s="18"/>
      <c r="E21" s="18"/>
      <c r="F21" s="18"/>
      <c r="G21" s="18"/>
      <c r="H21" s="18"/>
      <c r="I21" s="18"/>
      <c r="J21" s="18"/>
      <c r="K21" s="18"/>
      <c r="L21" s="18"/>
      <c r="M21" s="18"/>
      <c r="N21" s="18"/>
      <c r="O21" s="18"/>
      <c r="P21" s="18"/>
      <c r="Q21" s="18"/>
      <c r="R21" s="18"/>
      <c r="S21" s="18"/>
      <c r="T21" s="18"/>
      <c r="U21" s="18"/>
    </row>
    <row r="22" spans="1:21" ht="18" customHeight="1">
      <c r="A22" s="18"/>
      <c r="B22" s="18"/>
      <c r="C22" s="82"/>
      <c r="D22" s="330"/>
      <c r="E22" s="330"/>
      <c r="F22" s="330"/>
      <c r="G22" s="82"/>
      <c r="H22" s="335" t="s">
        <v>458</v>
      </c>
      <c r="I22" s="330" t="s">
        <v>454</v>
      </c>
      <c r="J22" s="330"/>
      <c r="K22" s="82"/>
      <c r="L22" s="331"/>
      <c r="M22" s="572" t="str">
        <f>入力!D27&amp;""</f>
        <v/>
      </c>
      <c r="N22" s="572"/>
      <c r="O22" s="572"/>
      <c r="P22" s="572"/>
      <c r="Q22" s="572"/>
      <c r="R22" s="572"/>
      <c r="S22" s="572"/>
      <c r="T22" s="572"/>
      <c r="U22" s="331"/>
    </row>
    <row r="23" spans="1:21" ht="18" customHeight="1">
      <c r="A23" s="18"/>
      <c r="B23" s="18"/>
      <c r="C23" s="18"/>
      <c r="D23" s="18"/>
      <c r="E23" s="18"/>
      <c r="F23" s="18"/>
      <c r="G23" s="330"/>
      <c r="H23" s="330"/>
      <c r="I23" s="330"/>
      <c r="J23" s="330"/>
      <c r="K23" s="332"/>
      <c r="L23" s="332"/>
      <c r="M23" s="332"/>
      <c r="N23" s="332"/>
      <c r="O23" s="332"/>
      <c r="P23" s="332"/>
      <c r="Q23" s="332"/>
      <c r="R23" s="332"/>
      <c r="S23" s="332"/>
      <c r="T23" s="18"/>
      <c r="U23" s="18"/>
    </row>
    <row r="24" spans="1:21" ht="18" customHeight="1">
      <c r="A24" s="18"/>
      <c r="B24" s="18"/>
      <c r="C24" s="18"/>
      <c r="D24" s="18"/>
      <c r="E24" s="18"/>
      <c r="F24" s="18"/>
      <c r="G24" s="82"/>
      <c r="H24" s="330"/>
      <c r="I24" s="330" t="s">
        <v>87</v>
      </c>
      <c r="J24" s="330"/>
      <c r="K24" s="82"/>
      <c r="L24" s="331"/>
      <c r="M24" s="572" t="str">
        <f>入力!D29&amp;""</f>
        <v/>
      </c>
      <c r="N24" s="578"/>
      <c r="O24" s="578"/>
      <c r="P24" s="578"/>
      <c r="Q24" s="578"/>
      <c r="R24" s="578"/>
      <c r="S24" s="578"/>
      <c r="T24" s="578"/>
      <c r="U24" s="18"/>
    </row>
    <row r="25" spans="1:21" ht="18" customHeight="1">
      <c r="A25" s="18"/>
      <c r="B25" s="18"/>
      <c r="C25" s="18"/>
      <c r="D25" s="18"/>
      <c r="E25" s="18"/>
      <c r="F25" s="18"/>
      <c r="G25" s="330"/>
      <c r="H25" s="330"/>
      <c r="I25" s="330"/>
      <c r="J25" s="330"/>
      <c r="K25" s="332"/>
      <c r="L25" s="332"/>
      <c r="M25" s="332"/>
      <c r="N25" s="332"/>
      <c r="O25" s="332"/>
      <c r="P25" s="332"/>
      <c r="Q25" s="332"/>
      <c r="R25" s="332"/>
      <c r="S25" s="332"/>
      <c r="T25" s="18"/>
      <c r="U25" s="18"/>
    </row>
    <row r="26" spans="1:21" ht="18" customHeight="1">
      <c r="A26" s="18"/>
      <c r="B26" s="18"/>
      <c r="C26" s="18"/>
      <c r="D26" s="18"/>
      <c r="E26" s="18"/>
      <c r="F26" s="18"/>
      <c r="G26" s="82"/>
      <c r="H26" s="336"/>
      <c r="I26" s="336" t="s">
        <v>459</v>
      </c>
      <c r="J26" s="336"/>
      <c r="K26" s="82"/>
      <c r="L26" s="331"/>
      <c r="M26" s="572" t="str">
        <f>入力!D30&amp;"　"&amp;入力!D32</f>
        <v>　</v>
      </c>
      <c r="N26" s="572"/>
      <c r="O26" s="572"/>
      <c r="P26" s="572"/>
      <c r="Q26" s="572"/>
      <c r="R26" s="572"/>
      <c r="S26" s="572"/>
      <c r="T26" s="332"/>
      <c r="U26" s="18"/>
    </row>
    <row r="27" spans="1:21" ht="18" customHeight="1">
      <c r="A27" s="18"/>
      <c r="B27" s="18"/>
      <c r="C27" s="18"/>
      <c r="D27" s="18"/>
      <c r="E27" s="18"/>
      <c r="F27" s="18"/>
      <c r="G27" s="18"/>
      <c r="H27" s="18"/>
      <c r="I27" s="18"/>
      <c r="J27" s="18"/>
      <c r="K27" s="18"/>
      <c r="L27" s="18"/>
      <c r="M27" s="18"/>
      <c r="N27" s="18"/>
      <c r="O27" s="18"/>
      <c r="P27" s="18"/>
      <c r="Q27" s="18"/>
      <c r="R27" s="18"/>
      <c r="S27" s="18"/>
      <c r="T27" s="18"/>
      <c r="U27" s="18"/>
    </row>
    <row r="28" spans="1:21" ht="18" customHeight="1">
      <c r="A28" s="18"/>
      <c r="B28" s="18"/>
      <c r="C28" s="18"/>
      <c r="D28" s="18"/>
      <c r="E28" s="18"/>
      <c r="F28" s="18"/>
      <c r="G28" s="18"/>
      <c r="H28" s="18"/>
      <c r="I28" s="18"/>
      <c r="J28" s="18"/>
      <c r="K28" s="18"/>
      <c r="L28" s="18"/>
      <c r="M28" s="18"/>
      <c r="N28" s="18"/>
      <c r="O28" s="18"/>
      <c r="P28" s="18"/>
      <c r="Q28" s="18"/>
      <c r="R28" s="18"/>
      <c r="S28" s="18"/>
      <c r="T28" s="18"/>
      <c r="U28" s="18"/>
    </row>
    <row r="29" spans="1:21" ht="33" customHeight="1">
      <c r="A29" s="18"/>
      <c r="B29" s="18"/>
      <c r="C29" s="18"/>
      <c r="D29" s="18"/>
      <c r="E29" s="18"/>
      <c r="F29" s="18"/>
      <c r="G29" s="82"/>
      <c r="H29" s="313"/>
      <c r="I29" s="576"/>
      <c r="J29" s="576"/>
      <c r="K29" s="576"/>
      <c r="L29" s="576"/>
      <c r="M29" s="576"/>
      <c r="N29" s="576"/>
      <c r="O29" s="576"/>
      <c r="P29" s="576"/>
      <c r="Q29" s="576"/>
      <c r="R29" s="576"/>
      <c r="S29" s="576"/>
      <c r="T29" s="576"/>
      <c r="U29" s="18"/>
    </row>
    <row r="30" spans="1:21" ht="18" customHeight="1">
      <c r="A30" s="18"/>
      <c r="B30" s="18"/>
      <c r="C30" s="18"/>
      <c r="D30" s="18"/>
      <c r="E30" s="18"/>
      <c r="F30" s="18"/>
      <c r="G30" s="18"/>
      <c r="H30" s="18"/>
      <c r="I30" s="18"/>
      <c r="J30" s="18"/>
      <c r="K30" s="18"/>
      <c r="L30" s="18"/>
      <c r="M30" s="18"/>
      <c r="N30" s="18"/>
      <c r="O30" s="18"/>
      <c r="P30" s="18"/>
      <c r="Q30" s="18"/>
      <c r="R30" s="18"/>
      <c r="S30" s="18"/>
      <c r="T30" s="18"/>
      <c r="U30" s="18"/>
    </row>
    <row r="31" spans="1:21" ht="18" customHeight="1">
      <c r="A31" s="18"/>
      <c r="B31" s="18"/>
      <c r="C31" s="18"/>
      <c r="D31" s="18"/>
      <c r="E31" s="18"/>
      <c r="F31" s="18"/>
      <c r="G31" s="18"/>
      <c r="H31" s="18"/>
      <c r="I31" s="18"/>
      <c r="J31" s="18"/>
      <c r="K31" s="18"/>
      <c r="L31" s="18"/>
      <c r="M31" s="18"/>
      <c r="N31" s="18"/>
      <c r="O31" s="18"/>
      <c r="P31" s="18"/>
      <c r="Q31" s="18"/>
      <c r="R31" s="18"/>
      <c r="S31" s="18"/>
      <c r="T31" s="18"/>
      <c r="U31" s="18"/>
    </row>
    <row r="32" spans="1:21" ht="18" customHeight="1">
      <c r="A32" s="18"/>
      <c r="B32" s="330" t="s">
        <v>460</v>
      </c>
      <c r="C32" s="330"/>
      <c r="D32" s="330"/>
      <c r="E32" s="330"/>
      <c r="F32" s="330"/>
      <c r="G32" s="330"/>
      <c r="H32" s="330"/>
      <c r="I32" s="330"/>
      <c r="J32" s="330"/>
      <c r="K32" s="330"/>
      <c r="L32" s="18"/>
      <c r="M32" s="18"/>
      <c r="N32" s="18"/>
      <c r="O32" s="18"/>
      <c r="P32" s="18"/>
      <c r="Q32" s="18"/>
      <c r="R32" s="18"/>
      <c r="S32" s="18"/>
      <c r="T32" s="18"/>
      <c r="U32" s="18"/>
    </row>
    <row r="33" spans="1:21" ht="18" customHeight="1">
      <c r="A33" s="18"/>
      <c r="B33" s="575" t="s">
        <v>461</v>
      </c>
      <c r="C33" s="575"/>
      <c r="D33" s="575"/>
      <c r="E33" s="575"/>
      <c r="F33" s="575"/>
      <c r="G33" s="575"/>
      <c r="H33" s="575"/>
      <c r="I33" s="575"/>
      <c r="J33" s="575"/>
      <c r="K33" s="575"/>
      <c r="L33" s="18"/>
      <c r="M33" s="18"/>
      <c r="N33" s="18"/>
      <c r="O33" s="18"/>
      <c r="P33" s="18"/>
      <c r="Q33" s="18"/>
      <c r="R33" s="18"/>
      <c r="S33" s="18"/>
      <c r="T33" s="18"/>
      <c r="U33" s="18"/>
    </row>
    <row r="34" spans="1:21" ht="18" customHeight="1">
      <c r="A34" s="18"/>
      <c r="B34" s="575" t="s">
        <v>462</v>
      </c>
      <c r="C34" s="575"/>
      <c r="D34" s="575"/>
      <c r="E34" s="575"/>
      <c r="F34" s="575"/>
      <c r="G34" s="575"/>
      <c r="H34" s="575"/>
      <c r="I34" s="575"/>
      <c r="J34" s="575"/>
      <c r="K34" s="575"/>
      <c r="L34" s="18"/>
      <c r="M34" s="18"/>
      <c r="N34" s="18"/>
      <c r="O34" s="18"/>
      <c r="P34" s="18"/>
      <c r="Q34" s="18"/>
      <c r="R34" s="18"/>
      <c r="S34" s="18"/>
      <c r="T34" s="18"/>
      <c r="U34" s="18"/>
    </row>
    <row r="35" spans="1:21" ht="18" customHeight="1">
      <c r="A35" s="18"/>
      <c r="B35" s="575" t="s">
        <v>463</v>
      </c>
      <c r="C35" s="575"/>
      <c r="D35" s="575"/>
      <c r="E35" s="575"/>
      <c r="F35" s="575"/>
      <c r="G35" s="575"/>
      <c r="H35" s="575"/>
      <c r="I35" s="575"/>
      <c r="J35" s="575"/>
      <c r="K35" s="575"/>
      <c r="L35" s="18"/>
      <c r="M35" s="18"/>
      <c r="N35" s="18"/>
      <c r="O35" s="18"/>
      <c r="P35" s="18"/>
      <c r="Q35" s="18"/>
      <c r="R35" s="18"/>
      <c r="S35" s="18"/>
      <c r="T35" s="18"/>
      <c r="U35" s="18"/>
    </row>
    <row r="36" spans="1:21" ht="18" customHeight="1">
      <c r="A36" s="18"/>
      <c r="B36" s="575" t="s">
        <v>464</v>
      </c>
      <c r="C36" s="575"/>
      <c r="D36" s="575"/>
      <c r="E36" s="575"/>
      <c r="F36" s="575"/>
      <c r="G36" s="575"/>
      <c r="H36" s="575"/>
      <c r="I36" s="575"/>
      <c r="J36" s="575"/>
      <c r="K36" s="575"/>
      <c r="L36" s="18"/>
      <c r="M36" s="18"/>
      <c r="N36" s="18"/>
      <c r="O36" s="18"/>
      <c r="P36" s="18"/>
      <c r="Q36" s="18"/>
      <c r="R36" s="18"/>
      <c r="S36" s="18"/>
      <c r="T36" s="18"/>
      <c r="U36" s="18"/>
    </row>
    <row r="37" spans="1:21" ht="18" customHeight="1">
      <c r="A37" s="18"/>
      <c r="B37" s="575" t="s">
        <v>465</v>
      </c>
      <c r="C37" s="575"/>
      <c r="D37" s="575"/>
      <c r="E37" s="575"/>
      <c r="F37" s="575"/>
      <c r="G37" s="575"/>
      <c r="H37" s="575"/>
      <c r="I37" s="575"/>
      <c r="J37" s="575"/>
      <c r="K37" s="575"/>
      <c r="L37" s="18"/>
      <c r="M37" s="18"/>
      <c r="N37" s="18"/>
      <c r="O37" s="18"/>
      <c r="P37" s="18"/>
      <c r="Q37" s="18"/>
      <c r="R37" s="18"/>
      <c r="S37" s="18"/>
      <c r="T37" s="18"/>
      <c r="U37" s="18"/>
    </row>
    <row r="38" spans="1:21" ht="18" customHeight="1">
      <c r="A38" s="18"/>
      <c r="B38" s="575" t="s">
        <v>466</v>
      </c>
      <c r="C38" s="575"/>
      <c r="D38" s="575"/>
      <c r="E38" s="575"/>
      <c r="F38" s="575"/>
      <c r="G38" s="575"/>
      <c r="H38" s="575"/>
      <c r="I38" s="575"/>
      <c r="J38" s="575"/>
      <c r="K38" s="575"/>
      <c r="L38" s="18"/>
      <c r="M38" s="18"/>
      <c r="N38" s="18"/>
      <c r="O38" s="18"/>
      <c r="P38" s="18"/>
      <c r="Q38" s="18"/>
      <c r="R38" s="18"/>
      <c r="S38" s="18"/>
      <c r="T38" s="18"/>
      <c r="U38" s="18"/>
    </row>
    <row r="39" spans="1:21" ht="18" customHeight="1">
      <c r="A39" s="18"/>
      <c r="B39" s="21"/>
      <c r="C39" s="21"/>
      <c r="D39" s="21"/>
      <c r="E39" s="21"/>
      <c r="F39" s="21"/>
      <c r="G39" s="21"/>
      <c r="H39" s="21"/>
      <c r="I39" s="21"/>
      <c r="J39" s="21"/>
      <c r="K39" s="21"/>
      <c r="L39" s="18"/>
      <c r="M39" s="18"/>
      <c r="N39" s="18"/>
      <c r="O39" s="18"/>
      <c r="P39" s="18"/>
      <c r="Q39" s="18"/>
      <c r="R39" s="18"/>
      <c r="S39" s="18"/>
      <c r="T39" s="18"/>
      <c r="U39" s="18"/>
    </row>
    <row r="40" spans="1:21" ht="18" customHeight="1">
      <c r="A40" s="18"/>
      <c r="B40" s="330"/>
      <c r="C40" s="330"/>
      <c r="D40" s="330"/>
      <c r="E40" s="330"/>
      <c r="F40" s="330"/>
      <c r="G40" s="330"/>
      <c r="H40" s="330"/>
      <c r="I40" s="330"/>
      <c r="J40" s="330"/>
      <c r="K40" s="330"/>
      <c r="L40" s="18"/>
      <c r="M40" s="18"/>
      <c r="N40" s="18"/>
      <c r="O40" s="18"/>
      <c r="P40" s="18"/>
      <c r="Q40" s="18"/>
      <c r="R40" s="18"/>
      <c r="S40" s="18"/>
      <c r="T40" s="18"/>
      <c r="U40" s="18"/>
    </row>
    <row r="41" spans="1:21" ht="18" customHeight="1">
      <c r="A41" s="18"/>
      <c r="B41" s="335"/>
      <c r="C41" s="335"/>
      <c r="D41" s="337"/>
      <c r="E41" s="333"/>
      <c r="F41" s="337"/>
      <c r="G41" s="333"/>
      <c r="H41" s="337"/>
      <c r="I41" s="333"/>
      <c r="J41" s="330"/>
      <c r="K41" s="330"/>
      <c r="L41" s="335"/>
      <c r="M41" s="333"/>
      <c r="N41" s="333"/>
      <c r="O41" s="333"/>
      <c r="P41" s="333"/>
      <c r="Q41" s="333"/>
      <c r="R41" s="333"/>
      <c r="S41" s="330"/>
      <c r="T41" s="330"/>
      <c r="U41" s="18"/>
    </row>
    <row r="42" spans="1:21" ht="18" customHeight="1">
      <c r="A42" s="18"/>
      <c r="B42" s="18"/>
      <c r="C42" s="18"/>
      <c r="D42" s="18"/>
      <c r="E42" s="18"/>
      <c r="F42" s="18"/>
      <c r="G42" s="18"/>
      <c r="H42" s="18"/>
      <c r="I42" s="18"/>
      <c r="J42" s="18"/>
      <c r="K42" s="18"/>
      <c r="L42" s="18"/>
      <c r="M42" s="18"/>
      <c r="N42" s="18"/>
      <c r="O42" s="18"/>
      <c r="P42" s="18"/>
      <c r="Q42" s="18"/>
      <c r="R42" s="18"/>
      <c r="S42" s="18"/>
      <c r="T42" s="18"/>
      <c r="U42" s="18"/>
    </row>
    <row r="43" spans="1:21" ht="18" customHeight="1">
      <c r="A43" s="16"/>
      <c r="B43" s="16"/>
      <c r="C43" s="16"/>
      <c r="D43" s="16"/>
      <c r="E43" s="16"/>
      <c r="F43" s="16"/>
      <c r="G43" s="16"/>
      <c r="H43" s="16"/>
      <c r="I43" s="16"/>
      <c r="J43" s="16"/>
      <c r="K43" s="16"/>
      <c r="L43" s="16"/>
      <c r="M43" s="16"/>
      <c r="N43" s="16"/>
      <c r="O43" s="16"/>
      <c r="P43" s="16"/>
      <c r="Q43" s="16"/>
      <c r="R43" s="16"/>
      <c r="S43" s="16"/>
      <c r="T43" s="16"/>
      <c r="U43" s="16"/>
    </row>
  </sheetData>
  <sheetProtection sheet="1" selectLockedCells="1"/>
  <mergeCells count="20">
    <mergeCell ref="M26:S26"/>
    <mergeCell ref="A2:U2"/>
    <mergeCell ref="P5:T5"/>
    <mergeCell ref="B7:H7"/>
    <mergeCell ref="B8:H8"/>
    <mergeCell ref="B9:H9"/>
    <mergeCell ref="I11:K11"/>
    <mergeCell ref="M11:T11"/>
    <mergeCell ref="M13:T13"/>
    <mergeCell ref="M15:S15"/>
    <mergeCell ref="B18:T18"/>
    <mergeCell ref="M22:T22"/>
    <mergeCell ref="M24:T24"/>
    <mergeCell ref="B38:K38"/>
    <mergeCell ref="I29:T29"/>
    <mergeCell ref="B33:K33"/>
    <mergeCell ref="B34:K34"/>
    <mergeCell ref="B35:K35"/>
    <mergeCell ref="B36:K36"/>
    <mergeCell ref="B37:K37"/>
  </mergeCells>
  <phoneticPr fontId="3"/>
  <printOptions horizontalCentered="1"/>
  <pageMargins left="0.86614173228346458" right="0.59055118110236227" top="0.86614173228346458" bottom="0.98425196850393704"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EAD600E-61E8-4487-ACC4-86C0774F85FA}">
            <xm:f>入力!$D$4="市内本社"</xm:f>
            <x14:dxf>
              <fill>
                <patternFill>
                  <bgColor theme="1" tint="0.24994659260841701"/>
                </patternFill>
              </fill>
            </x14:dxf>
          </x14:cfRule>
          <xm:sqref>A1:U42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58"/>
  <sheetViews>
    <sheetView showGridLines="0" view="pageBreakPreview" zoomScaleNormal="100" zoomScaleSheetLayoutView="100" workbookViewId="0">
      <selection activeCell="L5" sqref="L5"/>
    </sheetView>
  </sheetViews>
  <sheetFormatPr defaultColWidth="9" defaultRowHeight="13.5"/>
  <cols>
    <col min="1" max="3" width="5.625" style="116" customWidth="1"/>
    <col min="4" max="4" width="13.75" style="116" customWidth="1"/>
    <col min="5" max="6" width="10" style="116" customWidth="1"/>
    <col min="7" max="9" width="6.75" style="116" customWidth="1"/>
    <col min="10" max="12" width="8.25" style="116" customWidth="1"/>
    <col min="13" max="16384" width="9" style="116"/>
  </cols>
  <sheetData>
    <row r="1" spans="1:12">
      <c r="A1" s="6"/>
      <c r="B1" s="6"/>
      <c r="C1" s="7"/>
      <c r="D1" s="7"/>
      <c r="E1" s="7"/>
      <c r="F1" s="7"/>
      <c r="G1" s="7"/>
      <c r="H1" s="7"/>
      <c r="I1" s="7"/>
      <c r="J1" s="601" t="s">
        <v>51</v>
      </c>
      <c r="K1" s="601"/>
      <c r="L1" s="601"/>
    </row>
    <row r="2" spans="1:12" ht="18" customHeight="1">
      <c r="A2" s="554" t="s">
        <v>52</v>
      </c>
      <c r="B2" s="554"/>
      <c r="C2" s="554"/>
      <c r="D2" s="554"/>
      <c r="E2" s="554"/>
      <c r="F2" s="554"/>
      <c r="G2" s="554"/>
      <c r="H2" s="554"/>
      <c r="I2" s="609"/>
      <c r="J2" s="602" t="str">
        <f>IF(入力!D73="","令和　年　月　日",入力!D73)</f>
        <v>令和　年　月　日</v>
      </c>
      <c r="K2" s="602"/>
      <c r="L2" s="602"/>
    </row>
    <row r="3" spans="1:12" ht="9" customHeight="1">
      <c r="A3" s="9"/>
      <c r="B3" s="9"/>
      <c r="C3" s="9"/>
      <c r="D3" s="9"/>
      <c r="E3" s="9"/>
      <c r="F3" s="9"/>
      <c r="G3" s="9"/>
      <c r="H3" s="9"/>
      <c r="I3" s="9"/>
      <c r="J3" s="9"/>
      <c r="K3" s="9"/>
      <c r="L3" s="9"/>
    </row>
    <row r="4" spans="1:12" ht="15" customHeight="1">
      <c r="A4" s="610" t="s">
        <v>50</v>
      </c>
      <c r="B4" s="610"/>
      <c r="C4" s="611" t="s">
        <v>45</v>
      </c>
      <c r="D4" s="612"/>
      <c r="E4" s="613"/>
      <c r="F4" s="198"/>
      <c r="G4" s="10"/>
      <c r="H4" s="10"/>
      <c r="I4" s="9"/>
      <c r="J4" s="8"/>
      <c r="K4" s="199"/>
      <c r="L4" s="199"/>
    </row>
    <row r="5" spans="1:12" ht="21" customHeight="1" thickBot="1">
      <c r="A5" s="614" t="str">
        <f>入力!D5&amp;""</f>
        <v/>
      </c>
      <c r="B5" s="615"/>
      <c r="C5" s="581" t="str">
        <f>入力!D17&amp;""</f>
        <v/>
      </c>
      <c r="D5" s="582"/>
      <c r="E5" s="583"/>
      <c r="F5" s="200"/>
      <c r="G5" s="317"/>
      <c r="H5" s="318"/>
      <c r="I5" s="7"/>
      <c r="J5" s="199"/>
      <c r="K5" s="199"/>
    </row>
    <row r="6" spans="1:12" ht="15" customHeight="1">
      <c r="A6" s="584" t="s">
        <v>32</v>
      </c>
      <c r="B6" s="599" t="s">
        <v>34</v>
      </c>
      <c r="C6" s="586" t="s">
        <v>0</v>
      </c>
      <c r="D6" s="605" t="s">
        <v>1</v>
      </c>
      <c r="E6" s="606"/>
      <c r="F6" s="593" t="s">
        <v>33</v>
      </c>
      <c r="G6" s="488" t="s">
        <v>447</v>
      </c>
      <c r="H6" s="489"/>
      <c r="I6" s="596"/>
      <c r="J6" s="597" t="s">
        <v>105</v>
      </c>
      <c r="K6" s="655" t="s">
        <v>47</v>
      </c>
      <c r="L6" s="656" t="s">
        <v>469</v>
      </c>
    </row>
    <row r="7" spans="1:12" ht="15" customHeight="1">
      <c r="A7" s="585"/>
      <c r="B7" s="600"/>
      <c r="C7" s="587"/>
      <c r="D7" s="607"/>
      <c r="E7" s="608"/>
      <c r="F7" s="594"/>
      <c r="G7" s="315" t="s">
        <v>340</v>
      </c>
      <c r="H7" s="315" t="s">
        <v>341</v>
      </c>
      <c r="I7" s="316" t="s">
        <v>48</v>
      </c>
      <c r="J7" s="598"/>
      <c r="K7" s="600"/>
      <c r="L7" s="657"/>
    </row>
    <row r="8" spans="1:12" ht="15" customHeight="1">
      <c r="A8" s="85" t="str">
        <f>入力!D40&amp;""</f>
        <v/>
      </c>
      <c r="B8" s="86" t="str">
        <f>IF(入力!D40="〇",入力!F40,"")</f>
        <v/>
      </c>
      <c r="C8" s="11" t="s">
        <v>46</v>
      </c>
      <c r="D8" s="589" t="s">
        <v>2</v>
      </c>
      <c r="E8" s="590"/>
      <c r="F8" s="92" t="str">
        <f>IF(入力!D40="〇",入力!H40,"")</f>
        <v/>
      </c>
      <c r="G8" s="291" t="str">
        <f>IF(入力!$D40="〇",入力!J40,"")</f>
        <v/>
      </c>
      <c r="H8" s="291" t="str">
        <f>IF(入力!$D40="〇",入力!K40,"")</f>
        <v/>
      </c>
      <c r="I8" s="292" t="str">
        <f>IF(入力!$D40="〇",入力!L40,"")</f>
        <v/>
      </c>
      <c r="J8" s="27" t="str">
        <f t="shared" ref="J8:J39" si="0">IF(A8="〇",$L$58,"")</f>
        <v/>
      </c>
      <c r="K8" s="2" t="str">
        <f t="shared" ref="K8:K39" si="1">IF(A8="〇",F8+J8,"")</f>
        <v/>
      </c>
      <c r="L8" s="33" t="str">
        <f>IF(A8="〇",IF(AND(K8&gt;=800,G8&gt;=2,SUM(G8,H8:H8)&gt;=5),"A",IF(AND(K8&gt;=700,G8&gt;=1,SUM(G8,H8:H8)&gt;=2),"B",IF(SUM(G8,H8:H8)&gt;=1,"C","登録不可"))),"－")</f>
        <v>－</v>
      </c>
    </row>
    <row r="9" spans="1:12" ht="15" customHeight="1">
      <c r="A9" s="85" t="str">
        <f>入力!D41&amp;""</f>
        <v/>
      </c>
      <c r="B9" s="86" t="str">
        <f>IF(入力!D41="〇",入力!F41,"")</f>
        <v/>
      </c>
      <c r="C9" s="12" t="s">
        <v>35</v>
      </c>
      <c r="D9" s="588" t="s">
        <v>3</v>
      </c>
      <c r="E9" s="591"/>
      <c r="F9" s="92" t="str">
        <f>IF(入力!D41="〇",入力!H41,"")</f>
        <v/>
      </c>
      <c r="G9" s="323"/>
      <c r="H9" s="323"/>
      <c r="I9" s="324"/>
      <c r="J9" s="26" t="str">
        <f t="shared" si="0"/>
        <v/>
      </c>
      <c r="K9" s="2" t="str">
        <f t="shared" si="1"/>
        <v/>
      </c>
      <c r="L9" s="3" t="s">
        <v>49</v>
      </c>
    </row>
    <row r="10" spans="1:12" ht="15" customHeight="1">
      <c r="A10" s="85" t="str">
        <f>入力!D42&amp;""</f>
        <v/>
      </c>
      <c r="B10" s="86" t="str">
        <f>IF(入力!D42="〇",入力!F42,"")</f>
        <v/>
      </c>
      <c r="C10" s="12" t="s">
        <v>36</v>
      </c>
      <c r="D10" s="579" t="s">
        <v>4</v>
      </c>
      <c r="E10" s="580"/>
      <c r="F10" s="92" t="str">
        <f>IF(入力!D42="〇",入力!H42,"")</f>
        <v/>
      </c>
      <c r="G10" s="323"/>
      <c r="H10" s="323"/>
      <c r="I10" s="324"/>
      <c r="J10" s="26" t="str">
        <f t="shared" si="0"/>
        <v/>
      </c>
      <c r="K10" s="2" t="str">
        <f t="shared" si="1"/>
        <v/>
      </c>
      <c r="L10" s="3" t="str">
        <f>IF(A10="〇",IF(K10&gt;=800,"A",IF(K10&gt;=700,"B","C")),"－")</f>
        <v>－</v>
      </c>
    </row>
    <row r="11" spans="1:12" ht="15" customHeight="1">
      <c r="A11" s="85" t="str">
        <f>入力!D43&amp;""</f>
        <v/>
      </c>
      <c r="B11" s="86" t="str">
        <f>IF(入力!D43="〇",入力!F43,"")</f>
        <v/>
      </c>
      <c r="C11" s="12" t="s">
        <v>37</v>
      </c>
      <c r="D11" s="579" t="s">
        <v>5</v>
      </c>
      <c r="E11" s="580"/>
      <c r="F11" s="92" t="str">
        <f>IF(入力!D43="〇",入力!H43,"")</f>
        <v/>
      </c>
      <c r="G11" s="323"/>
      <c r="H11" s="323"/>
      <c r="I11" s="324"/>
      <c r="J11" s="26" t="str">
        <f t="shared" si="0"/>
        <v/>
      </c>
      <c r="K11" s="2" t="str">
        <f t="shared" si="1"/>
        <v/>
      </c>
      <c r="L11" s="3" t="s">
        <v>49</v>
      </c>
    </row>
    <row r="12" spans="1:12" ht="15" customHeight="1">
      <c r="A12" s="85" t="str">
        <f>入力!D44&amp;""</f>
        <v/>
      </c>
      <c r="B12" s="86" t="str">
        <f>IF(入力!D44="〇",入力!F44,"")</f>
        <v/>
      </c>
      <c r="C12" s="12" t="s">
        <v>38</v>
      </c>
      <c r="D12" s="579" t="s">
        <v>6</v>
      </c>
      <c r="E12" s="580"/>
      <c r="F12" s="92" t="str">
        <f>IF(入力!D44="〇",入力!H44,"")</f>
        <v/>
      </c>
      <c r="G12" s="323"/>
      <c r="H12" s="323"/>
      <c r="I12" s="324"/>
      <c r="J12" s="26" t="str">
        <f t="shared" si="0"/>
        <v/>
      </c>
      <c r="K12" s="2" t="str">
        <f t="shared" si="1"/>
        <v/>
      </c>
      <c r="L12" s="3" t="s">
        <v>49</v>
      </c>
    </row>
    <row r="13" spans="1:12" ht="15" customHeight="1">
      <c r="A13" s="85" t="str">
        <f>入力!D45&amp;""</f>
        <v/>
      </c>
      <c r="B13" s="86" t="str">
        <f>IF(入力!D45="〇",入力!F45,"")</f>
        <v/>
      </c>
      <c r="C13" s="12" t="s">
        <v>39</v>
      </c>
      <c r="D13" s="588" t="s">
        <v>7</v>
      </c>
      <c r="E13" s="580"/>
      <c r="F13" s="92" t="str">
        <f>IF(入力!D45="〇",入力!H45,"")</f>
        <v/>
      </c>
      <c r="G13" s="323"/>
      <c r="H13" s="323"/>
      <c r="I13" s="324"/>
      <c r="J13" s="26" t="str">
        <f t="shared" si="0"/>
        <v/>
      </c>
      <c r="K13" s="2" t="str">
        <f t="shared" si="1"/>
        <v/>
      </c>
      <c r="L13" s="3" t="s">
        <v>49</v>
      </c>
    </row>
    <row r="14" spans="1:12" ht="15" customHeight="1">
      <c r="A14" s="85" t="str">
        <f>入力!D46&amp;""</f>
        <v/>
      </c>
      <c r="B14" s="86" t="str">
        <f>IF(入力!D46="〇",入力!F46,"")</f>
        <v/>
      </c>
      <c r="C14" s="12" t="s">
        <v>40</v>
      </c>
      <c r="D14" s="579" t="s">
        <v>8</v>
      </c>
      <c r="E14" s="592"/>
      <c r="F14" s="92" t="str">
        <f>IF(入力!D46="〇",入力!H46,"")</f>
        <v/>
      </c>
      <c r="G14" s="323"/>
      <c r="H14" s="323"/>
      <c r="I14" s="324"/>
      <c r="J14" s="26" t="str">
        <f t="shared" si="0"/>
        <v/>
      </c>
      <c r="K14" s="2" t="str">
        <f t="shared" si="1"/>
        <v/>
      </c>
      <c r="L14" s="3" t="s">
        <v>49</v>
      </c>
    </row>
    <row r="15" spans="1:12" ht="15" customHeight="1">
      <c r="A15" s="85" t="str">
        <f>入力!D47&amp;""</f>
        <v/>
      </c>
      <c r="B15" s="86" t="str">
        <f>IF(入力!D47="〇",入力!F47,"")</f>
        <v/>
      </c>
      <c r="C15" s="12" t="s">
        <v>41</v>
      </c>
      <c r="D15" s="579" t="s">
        <v>9</v>
      </c>
      <c r="E15" s="592"/>
      <c r="F15" s="92" t="str">
        <f>IF(入力!D47="〇",入力!H47,"")</f>
        <v/>
      </c>
      <c r="G15" s="323"/>
      <c r="H15" s="323"/>
      <c r="I15" s="324"/>
      <c r="J15" s="26" t="str">
        <f t="shared" si="0"/>
        <v/>
      </c>
      <c r="K15" s="2" t="str">
        <f t="shared" si="1"/>
        <v/>
      </c>
      <c r="L15" s="3" t="s">
        <v>49</v>
      </c>
    </row>
    <row r="16" spans="1:12" ht="15" customHeight="1">
      <c r="A16" s="85" t="str">
        <f>入力!D48&amp;""</f>
        <v/>
      </c>
      <c r="B16" s="86" t="str">
        <f>IF(入力!D48="〇",入力!F48,"")</f>
        <v/>
      </c>
      <c r="C16" s="12" t="s">
        <v>42</v>
      </c>
      <c r="D16" s="579" t="s">
        <v>10</v>
      </c>
      <c r="E16" s="580"/>
      <c r="F16" s="92" t="str">
        <f>IF(入力!D48="〇",入力!H48,"")</f>
        <v/>
      </c>
      <c r="G16" s="323"/>
      <c r="H16" s="323"/>
      <c r="I16" s="324"/>
      <c r="J16" s="26" t="str">
        <f t="shared" si="0"/>
        <v/>
      </c>
      <c r="K16" s="2" t="str">
        <f t="shared" si="1"/>
        <v/>
      </c>
      <c r="L16" s="3" t="s">
        <v>49</v>
      </c>
    </row>
    <row r="17" spans="1:12" ht="15" customHeight="1">
      <c r="A17" s="85" t="str">
        <f>入力!D49&amp;""</f>
        <v/>
      </c>
      <c r="B17" s="86" t="str">
        <f>IF(入力!D49="〇",入力!F49,"")</f>
        <v/>
      </c>
      <c r="C17" s="12" t="s">
        <v>43</v>
      </c>
      <c r="D17" s="31" t="s">
        <v>11</v>
      </c>
      <c r="E17" s="83"/>
      <c r="F17" s="92" t="str">
        <f>IF(入力!D49="〇",入力!H49,"")</f>
        <v/>
      </c>
      <c r="G17" s="323"/>
      <c r="H17" s="323"/>
      <c r="I17" s="324"/>
      <c r="J17" s="26" t="str">
        <f t="shared" si="0"/>
        <v/>
      </c>
      <c r="K17" s="2" t="str">
        <f t="shared" si="1"/>
        <v/>
      </c>
      <c r="L17" s="3" t="str">
        <f>IF(A17="〇",IF(K17&gt;=750,"A","B"),"－")</f>
        <v>－</v>
      </c>
    </row>
    <row r="18" spans="1:12" ht="15" customHeight="1">
      <c r="A18" s="85" t="str">
        <f>入力!D50&amp;""</f>
        <v/>
      </c>
      <c r="B18" s="86" t="str">
        <f>IF(入力!D50="〇",入力!F50,"")</f>
        <v/>
      </c>
      <c r="C18" s="12" t="s">
        <v>44</v>
      </c>
      <c r="D18" s="579" t="s">
        <v>12</v>
      </c>
      <c r="E18" s="580"/>
      <c r="F18" s="92" t="str">
        <f>IF(入力!D50="〇",入力!H50,"")</f>
        <v/>
      </c>
      <c r="G18" s="323"/>
      <c r="H18" s="323"/>
      <c r="I18" s="324"/>
      <c r="J18" s="26" t="str">
        <f t="shared" si="0"/>
        <v/>
      </c>
      <c r="K18" s="2" t="str">
        <f t="shared" si="1"/>
        <v/>
      </c>
      <c r="L18" s="3" t="str">
        <f>IF(A18="〇",IF(K18&gt;=750,"A","B"),"－")</f>
        <v>－</v>
      </c>
    </row>
    <row r="19" spans="1:12" ht="15" customHeight="1">
      <c r="A19" s="85" t="str">
        <f>入力!D51&amp;""</f>
        <v/>
      </c>
      <c r="B19" s="86" t="str">
        <f>IF(入力!D51="〇",入力!F51,"")</f>
        <v/>
      </c>
      <c r="C19" s="12">
        <v>100</v>
      </c>
      <c r="D19" s="588" t="s">
        <v>13</v>
      </c>
      <c r="E19" s="580"/>
      <c r="F19" s="92" t="str">
        <f>IF(入力!D51="〇",入力!H51,"")</f>
        <v/>
      </c>
      <c r="G19" s="323"/>
      <c r="H19" s="323"/>
      <c r="I19" s="324"/>
      <c r="J19" s="26" t="str">
        <f t="shared" si="0"/>
        <v/>
      </c>
      <c r="K19" s="2" t="str">
        <f t="shared" si="1"/>
        <v/>
      </c>
      <c r="L19" s="3" t="s">
        <v>49</v>
      </c>
    </row>
    <row r="20" spans="1:12" ht="15" customHeight="1">
      <c r="A20" s="85" t="str">
        <f>入力!D52&amp;""</f>
        <v/>
      </c>
      <c r="B20" s="86" t="str">
        <f>IF(入力!D52="〇",入力!F52,"")</f>
        <v/>
      </c>
      <c r="C20" s="12">
        <v>110</v>
      </c>
      <c r="D20" s="579" t="s">
        <v>14</v>
      </c>
      <c r="E20" s="580"/>
      <c r="F20" s="92" t="str">
        <f>IF(入力!D52="〇",入力!H52,"")</f>
        <v/>
      </c>
      <c r="G20" s="323"/>
      <c r="H20" s="323"/>
      <c r="I20" s="324"/>
      <c r="J20" s="26" t="str">
        <f t="shared" si="0"/>
        <v/>
      </c>
      <c r="K20" s="2" t="str">
        <f t="shared" si="1"/>
        <v/>
      </c>
      <c r="L20" s="3" t="s">
        <v>49</v>
      </c>
    </row>
    <row r="21" spans="1:12" ht="15" customHeight="1">
      <c r="A21" s="85" t="str">
        <f>入力!D53&amp;""</f>
        <v/>
      </c>
      <c r="B21" s="86" t="str">
        <f>IF(入力!D53="〇",入力!F53,"")</f>
        <v/>
      </c>
      <c r="C21" s="12">
        <v>111</v>
      </c>
      <c r="D21" s="579" t="s">
        <v>15</v>
      </c>
      <c r="E21" s="580"/>
      <c r="F21" s="92" t="str">
        <f>IF(入力!D53="〇",入力!H53,"")</f>
        <v/>
      </c>
      <c r="G21" s="323"/>
      <c r="H21" s="323"/>
      <c r="I21" s="324"/>
      <c r="J21" s="26" t="str">
        <f t="shared" si="0"/>
        <v/>
      </c>
      <c r="K21" s="2" t="str">
        <f t="shared" si="1"/>
        <v/>
      </c>
      <c r="L21" s="3" t="s">
        <v>49</v>
      </c>
    </row>
    <row r="22" spans="1:12" ht="15" customHeight="1">
      <c r="A22" s="85" t="str">
        <f>入力!D54&amp;""</f>
        <v/>
      </c>
      <c r="B22" s="86" t="str">
        <f>IF(入力!D54="〇",入力!F54,"")</f>
        <v/>
      </c>
      <c r="C22" s="12">
        <v>120</v>
      </c>
      <c r="D22" s="579" t="s">
        <v>16</v>
      </c>
      <c r="E22" s="580"/>
      <c r="F22" s="92" t="str">
        <f>IF(入力!D54="〇",入力!H54,"")</f>
        <v/>
      </c>
      <c r="G22" s="323"/>
      <c r="H22" s="323"/>
      <c r="I22" s="324"/>
      <c r="J22" s="26" t="str">
        <f t="shared" si="0"/>
        <v/>
      </c>
      <c r="K22" s="2" t="str">
        <f t="shared" si="1"/>
        <v/>
      </c>
      <c r="L22" s="3" t="s">
        <v>49</v>
      </c>
    </row>
    <row r="23" spans="1:12" ht="15" customHeight="1">
      <c r="A23" s="85" t="str">
        <f>入力!D55&amp;""</f>
        <v/>
      </c>
      <c r="B23" s="86" t="str">
        <f>IF(入力!D55="〇",入力!F55,"")</f>
        <v/>
      </c>
      <c r="C23" s="12">
        <v>130</v>
      </c>
      <c r="D23" s="579" t="s">
        <v>55</v>
      </c>
      <c r="E23" s="580"/>
      <c r="F23" s="92" t="str">
        <f>IF(入力!D55="〇",入力!H55,"")</f>
        <v/>
      </c>
      <c r="G23" s="323"/>
      <c r="H23" s="323"/>
      <c r="I23" s="324"/>
      <c r="J23" s="26" t="str">
        <f t="shared" si="0"/>
        <v/>
      </c>
      <c r="K23" s="2" t="str">
        <f t="shared" si="1"/>
        <v/>
      </c>
      <c r="L23" s="3" t="str">
        <f>IF(A23="〇",IF(K23&gt;=750,"A","B"),"－")</f>
        <v>－</v>
      </c>
    </row>
    <row r="24" spans="1:12" ht="15" customHeight="1">
      <c r="A24" s="85" t="str">
        <f>入力!D56&amp;""</f>
        <v/>
      </c>
      <c r="B24" s="86" t="str">
        <f>IF(入力!D56="〇",入力!F56,"")</f>
        <v/>
      </c>
      <c r="C24" s="12">
        <v>140</v>
      </c>
      <c r="D24" s="579" t="s">
        <v>17</v>
      </c>
      <c r="E24" s="580"/>
      <c r="F24" s="92" t="str">
        <f>IF(入力!D56="〇",入力!H56,"")</f>
        <v/>
      </c>
      <c r="G24" s="323"/>
      <c r="H24" s="323"/>
      <c r="I24" s="324"/>
      <c r="J24" s="26" t="str">
        <f t="shared" si="0"/>
        <v/>
      </c>
      <c r="K24" s="2" t="str">
        <f t="shared" si="1"/>
        <v/>
      </c>
      <c r="L24" s="3" t="s">
        <v>49</v>
      </c>
    </row>
    <row r="25" spans="1:12" ht="15" customHeight="1">
      <c r="A25" s="85" t="str">
        <f>入力!D57&amp;""</f>
        <v/>
      </c>
      <c r="B25" s="86" t="str">
        <f>IF(入力!D57="〇",入力!F57,"")</f>
        <v/>
      </c>
      <c r="C25" s="12">
        <v>150</v>
      </c>
      <c r="D25" s="579" t="s">
        <v>18</v>
      </c>
      <c r="E25" s="580"/>
      <c r="F25" s="92" t="str">
        <f>IF(入力!D57="〇",入力!H57,"")</f>
        <v/>
      </c>
      <c r="G25" s="323"/>
      <c r="H25" s="323"/>
      <c r="I25" s="324"/>
      <c r="J25" s="26" t="str">
        <f t="shared" si="0"/>
        <v/>
      </c>
      <c r="K25" s="2" t="str">
        <f t="shared" si="1"/>
        <v/>
      </c>
      <c r="L25" s="3" t="s">
        <v>49</v>
      </c>
    </row>
    <row r="26" spans="1:12" ht="15" customHeight="1">
      <c r="A26" s="85" t="str">
        <f>入力!D58&amp;""</f>
        <v/>
      </c>
      <c r="B26" s="86" t="str">
        <f>IF(入力!D58="〇",入力!F58,"")</f>
        <v/>
      </c>
      <c r="C26" s="12">
        <v>160</v>
      </c>
      <c r="D26" s="579" t="s">
        <v>19</v>
      </c>
      <c r="E26" s="580"/>
      <c r="F26" s="92" t="str">
        <f>IF(入力!D58="〇",入力!H58,"")</f>
        <v/>
      </c>
      <c r="G26" s="323"/>
      <c r="H26" s="323"/>
      <c r="I26" s="324"/>
      <c r="J26" s="26" t="str">
        <f t="shared" si="0"/>
        <v/>
      </c>
      <c r="K26" s="2" t="str">
        <f t="shared" si="1"/>
        <v/>
      </c>
      <c r="L26" s="3" t="s">
        <v>49</v>
      </c>
    </row>
    <row r="27" spans="1:12" ht="15" customHeight="1">
      <c r="A27" s="85" t="str">
        <f>入力!D59&amp;""</f>
        <v/>
      </c>
      <c r="B27" s="86" t="str">
        <f>IF(入力!D59="〇",入力!F59,"")</f>
        <v/>
      </c>
      <c r="C27" s="12">
        <v>170</v>
      </c>
      <c r="D27" s="579" t="s">
        <v>20</v>
      </c>
      <c r="E27" s="580"/>
      <c r="F27" s="92" t="str">
        <f>IF(入力!D59="〇",入力!H59,"")</f>
        <v/>
      </c>
      <c r="G27" s="323"/>
      <c r="H27" s="323"/>
      <c r="I27" s="324"/>
      <c r="J27" s="26" t="str">
        <f t="shared" si="0"/>
        <v/>
      </c>
      <c r="K27" s="2" t="str">
        <f t="shared" si="1"/>
        <v/>
      </c>
      <c r="L27" s="3" t="s">
        <v>49</v>
      </c>
    </row>
    <row r="28" spans="1:12" ht="15" customHeight="1">
      <c r="A28" s="85" t="str">
        <f>入力!D60&amp;""</f>
        <v/>
      </c>
      <c r="B28" s="86" t="str">
        <f>IF(入力!D60="〇",入力!F60,"")</f>
        <v/>
      </c>
      <c r="C28" s="12">
        <v>180</v>
      </c>
      <c r="D28" s="579" t="s">
        <v>21</v>
      </c>
      <c r="E28" s="580"/>
      <c r="F28" s="92" t="str">
        <f>IF(入力!D60="〇",入力!H60,"")</f>
        <v/>
      </c>
      <c r="G28" s="323"/>
      <c r="H28" s="323"/>
      <c r="I28" s="324"/>
      <c r="J28" s="26" t="str">
        <f t="shared" si="0"/>
        <v/>
      </c>
      <c r="K28" s="2" t="str">
        <f t="shared" si="1"/>
        <v/>
      </c>
      <c r="L28" s="3" t="s">
        <v>49</v>
      </c>
    </row>
    <row r="29" spans="1:12" ht="15" customHeight="1">
      <c r="A29" s="85" t="str">
        <f>入力!D61&amp;""</f>
        <v/>
      </c>
      <c r="B29" s="86" t="str">
        <f>IF(入力!D61="〇",入力!F61,"")</f>
        <v/>
      </c>
      <c r="C29" s="12">
        <v>190</v>
      </c>
      <c r="D29" s="579" t="s">
        <v>22</v>
      </c>
      <c r="E29" s="580"/>
      <c r="F29" s="92" t="str">
        <f>IF(入力!D61="〇",入力!H61,"")</f>
        <v/>
      </c>
      <c r="G29" s="323"/>
      <c r="H29" s="323"/>
      <c r="I29" s="324"/>
      <c r="J29" s="26" t="str">
        <f t="shared" si="0"/>
        <v/>
      </c>
      <c r="K29" s="2" t="str">
        <f t="shared" si="1"/>
        <v/>
      </c>
      <c r="L29" s="3" t="s">
        <v>49</v>
      </c>
    </row>
    <row r="30" spans="1:12" ht="15" customHeight="1">
      <c r="A30" s="85" t="str">
        <f>入力!D62&amp;""</f>
        <v/>
      </c>
      <c r="B30" s="86" t="str">
        <f>IF(入力!D62="〇",入力!F62,"")</f>
        <v/>
      </c>
      <c r="C30" s="12">
        <v>200</v>
      </c>
      <c r="D30" s="579" t="s">
        <v>23</v>
      </c>
      <c r="E30" s="580"/>
      <c r="F30" s="92" t="str">
        <f>IF(入力!D62="〇",入力!H62,"")</f>
        <v/>
      </c>
      <c r="G30" s="323"/>
      <c r="H30" s="323"/>
      <c r="I30" s="324"/>
      <c r="J30" s="26" t="str">
        <f t="shared" si="0"/>
        <v/>
      </c>
      <c r="K30" s="2" t="str">
        <f t="shared" si="1"/>
        <v/>
      </c>
      <c r="L30" s="3" t="s">
        <v>49</v>
      </c>
    </row>
    <row r="31" spans="1:12" ht="15" customHeight="1">
      <c r="A31" s="85" t="str">
        <f>入力!D63&amp;""</f>
        <v/>
      </c>
      <c r="B31" s="86" t="str">
        <f>IF(入力!D63="〇",入力!F63,"")</f>
        <v/>
      </c>
      <c r="C31" s="12">
        <v>210</v>
      </c>
      <c r="D31" s="579" t="s">
        <v>24</v>
      </c>
      <c r="E31" s="580"/>
      <c r="F31" s="92" t="str">
        <f>IF(入力!D63="〇",入力!H63,"")</f>
        <v/>
      </c>
      <c r="G31" s="323"/>
      <c r="H31" s="323"/>
      <c r="I31" s="324"/>
      <c r="J31" s="26" t="str">
        <f t="shared" si="0"/>
        <v/>
      </c>
      <c r="K31" s="2" t="str">
        <f t="shared" si="1"/>
        <v/>
      </c>
      <c r="L31" s="3" t="s">
        <v>49</v>
      </c>
    </row>
    <row r="32" spans="1:12" ht="15" customHeight="1">
      <c r="A32" s="85" t="str">
        <f>入力!D64&amp;""</f>
        <v/>
      </c>
      <c r="B32" s="86" t="str">
        <f>IF(入力!D64="〇",入力!F64,"")</f>
        <v/>
      </c>
      <c r="C32" s="12">
        <v>220</v>
      </c>
      <c r="D32" s="579" t="s">
        <v>25</v>
      </c>
      <c r="E32" s="580"/>
      <c r="F32" s="92" t="str">
        <f>IF(入力!D64="〇",入力!H64,"")</f>
        <v/>
      </c>
      <c r="G32" s="323"/>
      <c r="H32" s="323"/>
      <c r="I32" s="324"/>
      <c r="J32" s="26" t="str">
        <f t="shared" si="0"/>
        <v/>
      </c>
      <c r="K32" s="2" t="str">
        <f t="shared" si="1"/>
        <v/>
      </c>
      <c r="L32" s="3" t="s">
        <v>49</v>
      </c>
    </row>
    <row r="33" spans="1:12" ht="15" customHeight="1">
      <c r="A33" s="85" t="str">
        <f>入力!D65&amp;""</f>
        <v/>
      </c>
      <c r="B33" s="86" t="str">
        <f>IF(入力!D65="〇",入力!F65,"")</f>
        <v/>
      </c>
      <c r="C33" s="12">
        <v>230</v>
      </c>
      <c r="D33" s="579" t="s">
        <v>26</v>
      </c>
      <c r="E33" s="580"/>
      <c r="F33" s="92" t="str">
        <f>IF(入力!D65="〇",入力!H65,"")</f>
        <v/>
      </c>
      <c r="G33" s="323"/>
      <c r="H33" s="323"/>
      <c r="I33" s="324"/>
      <c r="J33" s="26" t="str">
        <f t="shared" si="0"/>
        <v/>
      </c>
      <c r="K33" s="2" t="str">
        <f t="shared" si="1"/>
        <v/>
      </c>
      <c r="L33" s="3" t="s">
        <v>49</v>
      </c>
    </row>
    <row r="34" spans="1:12" ht="15" customHeight="1">
      <c r="A34" s="85" t="str">
        <f>入力!D66&amp;""</f>
        <v/>
      </c>
      <c r="B34" s="86" t="str">
        <f>IF(入力!D66="〇",入力!F66,"")</f>
        <v/>
      </c>
      <c r="C34" s="12">
        <v>240</v>
      </c>
      <c r="D34" s="579" t="s">
        <v>27</v>
      </c>
      <c r="E34" s="580"/>
      <c r="F34" s="92" t="str">
        <f>IF(入力!D66="〇",入力!H66,"")</f>
        <v/>
      </c>
      <c r="G34" s="323"/>
      <c r="H34" s="323"/>
      <c r="I34" s="324"/>
      <c r="J34" s="26" t="str">
        <f t="shared" si="0"/>
        <v/>
      </c>
      <c r="K34" s="2" t="str">
        <f t="shared" si="1"/>
        <v/>
      </c>
      <c r="L34" s="3" t="s">
        <v>49</v>
      </c>
    </row>
    <row r="35" spans="1:12" ht="15" customHeight="1">
      <c r="A35" s="85" t="str">
        <f>入力!D67&amp;""</f>
        <v/>
      </c>
      <c r="B35" s="86" t="str">
        <f>IF(入力!D67="〇",入力!F67,"")</f>
        <v/>
      </c>
      <c r="C35" s="12">
        <v>250</v>
      </c>
      <c r="D35" s="579" t="s">
        <v>28</v>
      </c>
      <c r="E35" s="580"/>
      <c r="F35" s="92" t="str">
        <f>IF(入力!D67="〇",入力!H67,"")</f>
        <v/>
      </c>
      <c r="G35" s="323"/>
      <c r="H35" s="323"/>
      <c r="I35" s="324"/>
      <c r="J35" s="26" t="str">
        <f t="shared" si="0"/>
        <v/>
      </c>
      <c r="K35" s="2" t="str">
        <f t="shared" si="1"/>
        <v/>
      </c>
      <c r="L35" s="3" t="s">
        <v>49</v>
      </c>
    </row>
    <row r="36" spans="1:12" ht="15" customHeight="1">
      <c r="A36" s="85" t="str">
        <f>入力!D68&amp;""</f>
        <v/>
      </c>
      <c r="B36" s="86" t="str">
        <f>IF(入力!D68="〇",入力!F68,"")</f>
        <v/>
      </c>
      <c r="C36" s="12">
        <v>260</v>
      </c>
      <c r="D36" s="579" t="s">
        <v>29</v>
      </c>
      <c r="E36" s="580"/>
      <c r="F36" s="92" t="str">
        <f>IF(入力!D68="〇",入力!H68,"")</f>
        <v/>
      </c>
      <c r="G36" s="323"/>
      <c r="H36" s="323"/>
      <c r="I36" s="324"/>
      <c r="J36" s="26" t="str">
        <f t="shared" si="0"/>
        <v/>
      </c>
      <c r="K36" s="2" t="str">
        <f t="shared" si="1"/>
        <v/>
      </c>
      <c r="L36" s="3" t="s">
        <v>49</v>
      </c>
    </row>
    <row r="37" spans="1:12" ht="15" customHeight="1">
      <c r="A37" s="85" t="str">
        <f>入力!D69&amp;""</f>
        <v/>
      </c>
      <c r="B37" s="86" t="str">
        <f>IF(入力!D69="〇",入力!F69,"")</f>
        <v/>
      </c>
      <c r="C37" s="12">
        <v>270</v>
      </c>
      <c r="D37" s="579" t="s">
        <v>30</v>
      </c>
      <c r="E37" s="580"/>
      <c r="F37" s="92" t="str">
        <f>IF(入力!D69="〇",入力!H69,"")</f>
        <v/>
      </c>
      <c r="G37" s="323"/>
      <c r="H37" s="323"/>
      <c r="I37" s="324"/>
      <c r="J37" s="37" t="str">
        <f t="shared" si="0"/>
        <v/>
      </c>
      <c r="K37" s="38" t="str">
        <f t="shared" si="1"/>
        <v/>
      </c>
      <c r="L37" s="3" t="s">
        <v>49</v>
      </c>
    </row>
    <row r="38" spans="1:12" ht="15" customHeight="1">
      <c r="A38" s="85" t="str">
        <f>入力!D70&amp;""</f>
        <v/>
      </c>
      <c r="B38" s="86" t="str">
        <f>IF(入力!D70="〇",入力!F70,"")</f>
        <v/>
      </c>
      <c r="C38" s="13">
        <v>280</v>
      </c>
      <c r="D38" s="579" t="s">
        <v>31</v>
      </c>
      <c r="E38" s="580"/>
      <c r="F38" s="92" t="str">
        <f>IF(入力!D70="〇",入力!H70,"")</f>
        <v/>
      </c>
      <c r="G38" s="325"/>
      <c r="H38" s="325"/>
      <c r="I38" s="326"/>
      <c r="J38" s="37" t="str">
        <f t="shared" si="0"/>
        <v/>
      </c>
      <c r="K38" s="38" t="str">
        <f t="shared" si="1"/>
        <v/>
      </c>
      <c r="L38" s="4" t="s">
        <v>49</v>
      </c>
    </row>
    <row r="39" spans="1:12" ht="15" customHeight="1" thickBot="1">
      <c r="A39" s="87" t="str">
        <f>入力!D71&amp;""</f>
        <v/>
      </c>
      <c r="B39" s="88" t="str">
        <f>IF(入力!D71="〇",入力!F71,"")</f>
        <v/>
      </c>
      <c r="C39" s="14">
        <v>290</v>
      </c>
      <c r="D39" s="603" t="s">
        <v>60</v>
      </c>
      <c r="E39" s="604"/>
      <c r="F39" s="293" t="str">
        <f>IF(入力!D71="〇",入力!H71,"")</f>
        <v/>
      </c>
      <c r="G39" s="327"/>
      <c r="H39" s="327"/>
      <c r="I39" s="328"/>
      <c r="J39" s="39" t="str">
        <f t="shared" si="0"/>
        <v/>
      </c>
      <c r="K39" s="40" t="str">
        <f t="shared" si="1"/>
        <v/>
      </c>
      <c r="L39" s="5" t="s">
        <v>49</v>
      </c>
    </row>
    <row r="40" spans="1:12" ht="11.25" customHeight="1">
      <c r="A40" s="595"/>
      <c r="B40" s="595"/>
      <c r="C40" s="595"/>
      <c r="D40" s="595"/>
      <c r="E40" s="595"/>
      <c r="F40" s="595"/>
      <c r="G40" s="595"/>
      <c r="H40" s="595"/>
      <c r="I40" s="595"/>
      <c r="J40" s="595"/>
      <c r="K40" s="8"/>
      <c r="L40" s="8"/>
    </row>
    <row r="41" spans="1:12" ht="22.5" customHeight="1" thickBot="1">
      <c r="A41" s="242"/>
      <c r="B41" s="242"/>
      <c r="C41" s="242"/>
      <c r="D41" s="658" t="s">
        <v>59</v>
      </c>
      <c r="E41" s="658"/>
      <c r="F41" s="658"/>
      <c r="G41" s="658"/>
      <c r="H41" s="658"/>
      <c r="I41" s="658"/>
      <c r="J41" s="658"/>
      <c r="K41" s="658"/>
      <c r="L41" s="112"/>
    </row>
    <row r="42" spans="1:12" ht="18" customHeight="1">
      <c r="A42" s="619" t="s">
        <v>239</v>
      </c>
      <c r="B42" s="619"/>
      <c r="C42" s="242"/>
      <c r="D42" s="620" t="s">
        <v>56</v>
      </c>
      <c r="E42" s="621"/>
      <c r="F42" s="621"/>
      <c r="G42" s="621"/>
      <c r="H42" s="621"/>
      <c r="I42" s="622"/>
      <c r="J42" s="15" t="s">
        <v>32</v>
      </c>
      <c r="K42" s="34" t="s">
        <v>53</v>
      </c>
      <c r="L42" s="32" t="s">
        <v>54</v>
      </c>
    </row>
    <row r="43" spans="1:12" ht="17.25" customHeight="1">
      <c r="A43" s="619" t="str">
        <f>入力!D74&amp;""</f>
        <v/>
      </c>
      <c r="B43" s="619"/>
      <c r="C43" s="242"/>
      <c r="D43" s="180" t="s">
        <v>106</v>
      </c>
      <c r="E43" s="633" t="str">
        <f>IF(J43="〇","※加入団体名　( "&amp;入力!I78&amp;" )","")</f>
        <v/>
      </c>
      <c r="F43" s="633"/>
      <c r="G43" s="633"/>
      <c r="H43" s="633"/>
      <c r="I43" s="634"/>
      <c r="J43" s="89" t="str">
        <f>入力!I77&amp;""</f>
        <v/>
      </c>
      <c r="K43" s="35">
        <v>20</v>
      </c>
      <c r="L43" s="41" t="str">
        <f>IF(J43="〇",K43,"")</f>
        <v/>
      </c>
    </row>
    <row r="44" spans="1:12" ht="17.25" customHeight="1">
      <c r="A44" s="242"/>
      <c r="B44" s="242"/>
      <c r="C44" s="242"/>
      <c r="D44" s="623" t="s">
        <v>57</v>
      </c>
      <c r="E44" s="624"/>
      <c r="F44" s="624"/>
      <c r="G44" s="178"/>
      <c r="H44" s="178"/>
      <c r="I44" s="179"/>
      <c r="J44" s="90" t="str">
        <f>入力!I79&amp;""</f>
        <v/>
      </c>
      <c r="K44" s="177">
        <v>5</v>
      </c>
      <c r="L44" s="42" t="str">
        <f>IF(J44="〇",K44,"")</f>
        <v/>
      </c>
    </row>
    <row r="45" spans="1:12" ht="17.25" customHeight="1">
      <c r="A45" s="242"/>
      <c r="B45" s="242"/>
      <c r="C45" s="242"/>
      <c r="D45" s="625" t="s">
        <v>739</v>
      </c>
      <c r="E45" s="626"/>
      <c r="F45" s="626"/>
      <c r="G45" s="653"/>
      <c r="H45" s="653"/>
      <c r="I45" s="654"/>
      <c r="J45" s="90" t="str">
        <f>入力!I80&amp;""</f>
        <v/>
      </c>
      <c r="K45" s="397">
        <v>5</v>
      </c>
      <c r="L45" s="398" t="str">
        <f>IF(J45="〇",K45,"")</f>
        <v/>
      </c>
    </row>
    <row r="46" spans="1:12" ht="17.25" customHeight="1">
      <c r="A46" s="396"/>
      <c r="B46" s="396"/>
      <c r="C46" s="396"/>
      <c r="D46" s="627"/>
      <c r="E46" s="628"/>
      <c r="F46" s="628"/>
      <c r="G46" s="635" t="s">
        <v>725</v>
      </c>
      <c r="H46" s="653"/>
      <c r="I46" s="654"/>
      <c r="J46" s="197" t="str">
        <f>IF(入力!I80="〇",入力!I81&amp;"","")</f>
        <v/>
      </c>
      <c r="K46" s="645">
        <v>5</v>
      </c>
      <c r="L46" s="643" t="str">
        <f>IF(OR(J46="〇",J47="〇",J48="〇"),K53,"")</f>
        <v/>
      </c>
    </row>
    <row r="47" spans="1:12" ht="17.25" customHeight="1">
      <c r="A47" s="242"/>
      <c r="B47" s="242"/>
      <c r="C47" s="242"/>
      <c r="D47" s="629"/>
      <c r="E47" s="630"/>
      <c r="F47" s="630"/>
      <c r="G47" s="635" t="s">
        <v>726</v>
      </c>
      <c r="H47" s="636"/>
      <c r="I47" s="637"/>
      <c r="J47" s="197" t="str">
        <f>IF(入力!I80="〇",入力!I82&amp;"","")</f>
        <v/>
      </c>
      <c r="K47" s="650"/>
      <c r="L47" s="647"/>
    </row>
    <row r="48" spans="1:12" ht="17.25" customHeight="1">
      <c r="A48" s="242"/>
      <c r="B48" s="242"/>
      <c r="C48" s="242"/>
      <c r="D48" s="631"/>
      <c r="E48" s="632"/>
      <c r="F48" s="632"/>
      <c r="G48" s="635" t="s">
        <v>738</v>
      </c>
      <c r="H48" s="636"/>
      <c r="I48" s="637"/>
      <c r="J48" s="197" t="str">
        <f>IF(入力!I80="〇",入力!I83&amp;"","")</f>
        <v/>
      </c>
      <c r="K48" s="646"/>
      <c r="L48" s="644"/>
    </row>
    <row r="49" spans="1:12" ht="17.25" customHeight="1">
      <c r="A49" s="242"/>
      <c r="B49" s="242"/>
      <c r="C49" s="242"/>
      <c r="D49" s="625" t="s">
        <v>740</v>
      </c>
      <c r="E49" s="638"/>
      <c r="F49" s="638"/>
      <c r="G49" s="635" t="s">
        <v>734</v>
      </c>
      <c r="H49" s="636"/>
      <c r="I49" s="637"/>
      <c r="J49" s="197" t="str">
        <f>入力!I85&amp;""</f>
        <v/>
      </c>
      <c r="K49" s="645">
        <v>5</v>
      </c>
      <c r="L49" s="643" t="str">
        <f>IF(OR(J49="〇",J50="〇"),K49,"")</f>
        <v/>
      </c>
    </row>
    <row r="50" spans="1:12" ht="17.25" customHeight="1">
      <c r="A50" s="242"/>
      <c r="B50" s="242"/>
      <c r="C50" s="242"/>
      <c r="D50" s="627"/>
      <c r="E50" s="595"/>
      <c r="F50" s="595"/>
      <c r="G50" s="635" t="s">
        <v>736</v>
      </c>
      <c r="H50" s="636"/>
      <c r="I50" s="637"/>
      <c r="J50" s="197" t="str">
        <f>入力!I86&amp;""</f>
        <v/>
      </c>
      <c r="K50" s="646"/>
      <c r="L50" s="647"/>
    </row>
    <row r="51" spans="1:12" ht="17.25" customHeight="1">
      <c r="A51" s="338"/>
      <c r="B51" s="338"/>
      <c r="C51" s="338"/>
      <c r="D51" s="639"/>
      <c r="E51" s="640"/>
      <c r="F51" s="640"/>
      <c r="G51" s="635" t="s">
        <v>730</v>
      </c>
      <c r="H51" s="636"/>
      <c r="I51" s="637"/>
      <c r="J51" s="197" t="str">
        <f>入力!I87&amp;""</f>
        <v/>
      </c>
      <c r="K51" s="339">
        <v>5</v>
      </c>
      <c r="L51" s="42" t="str">
        <f>IF(J51="〇",K51,"")</f>
        <v/>
      </c>
    </row>
    <row r="52" spans="1:12" ht="17.25" customHeight="1">
      <c r="A52" s="242"/>
      <c r="B52" s="242"/>
      <c r="C52" s="242"/>
      <c r="D52" s="625" t="s">
        <v>741</v>
      </c>
      <c r="E52" s="638"/>
      <c r="F52" s="638"/>
      <c r="G52" s="617"/>
      <c r="H52" s="617"/>
      <c r="I52" s="618"/>
      <c r="J52" s="90" t="str">
        <f>入力!I88&amp;""</f>
        <v/>
      </c>
      <c r="K52" s="177">
        <v>5</v>
      </c>
      <c r="L52" s="42" t="str">
        <f>IF(J52="〇",K52,"")</f>
        <v/>
      </c>
    </row>
    <row r="53" spans="1:12" ht="25.5" customHeight="1">
      <c r="A53" s="242"/>
      <c r="B53" s="242"/>
      <c r="C53" s="242"/>
      <c r="D53" s="627"/>
      <c r="E53" s="595"/>
      <c r="F53" s="595"/>
      <c r="G53" s="659" t="s">
        <v>735</v>
      </c>
      <c r="H53" s="636"/>
      <c r="I53" s="637"/>
      <c r="J53" s="90" t="str">
        <f>入力!I89&amp;""</f>
        <v/>
      </c>
      <c r="K53" s="648">
        <v>5</v>
      </c>
      <c r="L53" s="643" t="str">
        <f>IF(OR(J53="〇",J54="〇"),K53,"")</f>
        <v/>
      </c>
    </row>
    <row r="54" spans="1:12" ht="17.25" customHeight="1">
      <c r="A54" s="242"/>
      <c r="B54" s="242"/>
      <c r="C54" s="242"/>
      <c r="D54" s="639"/>
      <c r="E54" s="640"/>
      <c r="F54" s="640"/>
      <c r="G54" s="635" t="s">
        <v>737</v>
      </c>
      <c r="H54" s="636"/>
      <c r="I54" s="637"/>
      <c r="J54" s="90" t="str">
        <f>入力!I90&amp;""</f>
        <v/>
      </c>
      <c r="K54" s="649"/>
      <c r="L54" s="644"/>
    </row>
    <row r="55" spans="1:12" ht="17.25" customHeight="1">
      <c r="A55" s="242"/>
      <c r="B55" s="242"/>
      <c r="C55" s="242"/>
      <c r="D55" s="625" t="s">
        <v>107</v>
      </c>
      <c r="E55" s="626"/>
      <c r="F55" s="626"/>
      <c r="G55" s="660"/>
      <c r="H55" s="617"/>
      <c r="I55" s="618"/>
      <c r="J55" s="91" t="str">
        <f>入力!I91&amp;""</f>
        <v/>
      </c>
      <c r="K55" s="36">
        <v>5</v>
      </c>
      <c r="L55" s="42" t="str">
        <f>IF(J55="〇",K55,"")</f>
        <v/>
      </c>
    </row>
    <row r="56" spans="1:12" ht="17.25" customHeight="1">
      <c r="A56" s="242"/>
      <c r="B56" s="242"/>
      <c r="C56" s="242"/>
      <c r="D56" s="627" t="s">
        <v>108</v>
      </c>
      <c r="E56" s="628"/>
      <c r="F56" s="628"/>
      <c r="G56" s="616" t="s">
        <v>61</v>
      </c>
      <c r="H56" s="617"/>
      <c r="I56" s="618"/>
      <c r="J56" s="91" t="str">
        <f>入力!I92&amp;""</f>
        <v/>
      </c>
      <c r="K56" s="402">
        <v>5</v>
      </c>
      <c r="L56" s="404" t="str">
        <f>IF(J56="〇",K56,"")</f>
        <v/>
      </c>
    </row>
    <row r="57" spans="1:12" ht="17.25" customHeight="1">
      <c r="A57" s="396"/>
      <c r="B57" s="396"/>
      <c r="C57" s="396"/>
      <c r="D57" s="651" t="s">
        <v>713</v>
      </c>
      <c r="E57" s="652"/>
      <c r="F57" s="652"/>
      <c r="G57" s="400"/>
      <c r="H57" s="400"/>
      <c r="I57" s="401"/>
      <c r="J57" s="91" t="str">
        <f>入力!I93&amp;""</f>
        <v/>
      </c>
      <c r="K57" s="403">
        <v>10</v>
      </c>
      <c r="L57" s="405" t="str">
        <f>IF(J57="〇",K57,"")</f>
        <v/>
      </c>
    </row>
    <row r="58" spans="1:12" ht="17.25" customHeight="1" thickBot="1">
      <c r="A58" s="242"/>
      <c r="B58" s="242"/>
      <c r="C58" s="242"/>
      <c r="D58" s="399"/>
      <c r="E58" s="399"/>
      <c r="F58" s="399"/>
      <c r="G58" s="399"/>
      <c r="H58" s="399"/>
      <c r="I58" s="8"/>
      <c r="J58" s="641" t="s">
        <v>58</v>
      </c>
      <c r="K58" s="642"/>
      <c r="L58" s="43">
        <f>SUM(L43:L57)</f>
        <v>0</v>
      </c>
    </row>
  </sheetData>
  <sheetProtection sheet="1" selectLockedCells="1"/>
  <dataConsolidate/>
  <mergeCells count="79">
    <mergeCell ref="K46:K48"/>
    <mergeCell ref="L46:L48"/>
    <mergeCell ref="D57:F57"/>
    <mergeCell ref="G46:I46"/>
    <mergeCell ref="K6:K7"/>
    <mergeCell ref="L6:L7"/>
    <mergeCell ref="D41:K41"/>
    <mergeCell ref="D52:F54"/>
    <mergeCell ref="D55:F55"/>
    <mergeCell ref="D56:F56"/>
    <mergeCell ref="G45:I45"/>
    <mergeCell ref="G47:I47"/>
    <mergeCell ref="G48:I48"/>
    <mergeCell ref="G53:I53"/>
    <mergeCell ref="G54:I54"/>
    <mergeCell ref="G55:I55"/>
    <mergeCell ref="J58:K58"/>
    <mergeCell ref="L53:L54"/>
    <mergeCell ref="K49:K50"/>
    <mergeCell ref="L49:L50"/>
    <mergeCell ref="K53:K54"/>
    <mergeCell ref="G56:I56"/>
    <mergeCell ref="A42:B42"/>
    <mergeCell ref="A43:B43"/>
    <mergeCell ref="D42:I42"/>
    <mergeCell ref="D44:F44"/>
    <mergeCell ref="D45:F48"/>
    <mergeCell ref="E43:I43"/>
    <mergeCell ref="G49:I49"/>
    <mergeCell ref="G50:I50"/>
    <mergeCell ref="G52:I52"/>
    <mergeCell ref="D49:F51"/>
    <mergeCell ref="G51:I51"/>
    <mergeCell ref="J1:L1"/>
    <mergeCell ref="J2:L2"/>
    <mergeCell ref="D38:E38"/>
    <mergeCell ref="D39:E39"/>
    <mergeCell ref="D35:E35"/>
    <mergeCell ref="D36:E36"/>
    <mergeCell ref="D37:E37"/>
    <mergeCell ref="D29:E29"/>
    <mergeCell ref="D6:E7"/>
    <mergeCell ref="D28:E28"/>
    <mergeCell ref="A2:I2"/>
    <mergeCell ref="A4:B4"/>
    <mergeCell ref="C4:E4"/>
    <mergeCell ref="D27:E27"/>
    <mergeCell ref="D10:E10"/>
    <mergeCell ref="A5:B5"/>
    <mergeCell ref="F6:F7"/>
    <mergeCell ref="A40:J40"/>
    <mergeCell ref="D30:E30"/>
    <mergeCell ref="D31:E31"/>
    <mergeCell ref="D32:E32"/>
    <mergeCell ref="D33:E33"/>
    <mergeCell ref="D34:E34"/>
    <mergeCell ref="G6:I6"/>
    <mergeCell ref="J6:J7"/>
    <mergeCell ref="D25:E25"/>
    <mergeCell ref="B6:B7"/>
    <mergeCell ref="D26:E26"/>
    <mergeCell ref="D20:E20"/>
    <mergeCell ref="D21:E21"/>
    <mergeCell ref="D22:E22"/>
    <mergeCell ref="D23:E23"/>
    <mergeCell ref="D24:E24"/>
    <mergeCell ref="C5:E5"/>
    <mergeCell ref="A6:A7"/>
    <mergeCell ref="C6:C7"/>
    <mergeCell ref="D19:E19"/>
    <mergeCell ref="D8:E8"/>
    <mergeCell ref="D9:E9"/>
    <mergeCell ref="D11:E11"/>
    <mergeCell ref="D12:E12"/>
    <mergeCell ref="D13:E13"/>
    <mergeCell ref="D14:E14"/>
    <mergeCell ref="D15:E15"/>
    <mergeCell ref="D16:E16"/>
    <mergeCell ref="D18:E18"/>
  </mergeCells>
  <phoneticPr fontId="3"/>
  <printOptions horizontalCentered="1"/>
  <pageMargins left="0.59055118110236227" right="0.19685039370078741" top="0.27559055118110237" bottom="0.23622047244094491" header="0.19685039370078741" footer="0.19685039370078741"/>
  <pageSetup paperSize="9" scale="96" orientation="portrait" r:id="rId1"/>
  <headerFooter alignWithMargins="0"/>
  <rowBreaks count="1" manualBreakCount="1">
    <brk id="56" max="11" man="1"/>
  </rowBreaks>
  <colBreaks count="1" manualBreakCount="1">
    <brk id="11" max="1048575" man="1"/>
  </colBreaks>
  <ignoredErrors>
    <ignoredError sqref="J9:J39 J8" unlockedFormula="1"/>
    <ignoredError sqref="C8:C18"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J169"/>
  <sheetViews>
    <sheetView showGridLines="0" zoomScaleNormal="100" zoomScaleSheetLayoutView="70" workbookViewId="0">
      <pane ySplit="7" topLeftCell="A8" activePane="bottomLeft" state="frozen"/>
      <selection pane="bottomLeft" activeCell="C22" sqref="C22"/>
    </sheetView>
  </sheetViews>
  <sheetFormatPr defaultColWidth="9" defaultRowHeight="13.5"/>
  <cols>
    <col min="1" max="1" width="16.125" style="17" customWidth="1"/>
    <col min="2" max="2" width="24" style="17" customWidth="1"/>
    <col min="3" max="3" width="6.375" style="17" customWidth="1"/>
    <col min="4" max="4" width="46.25" style="373" customWidth="1"/>
    <col min="5" max="5" width="49.875" style="373" customWidth="1"/>
    <col min="6" max="6" width="15.125" style="363" customWidth="1"/>
    <col min="7" max="7" width="15.75" style="382" customWidth="1"/>
    <col min="8" max="8" width="3.25" style="17" customWidth="1"/>
    <col min="9" max="9" width="9" style="17"/>
    <col min="10" max="10" width="22.25" style="116" hidden="1" customWidth="1"/>
    <col min="11" max="16384" width="9" style="17"/>
  </cols>
  <sheetData>
    <row r="1" spans="1:10" s="82" customFormat="1" ht="17.25">
      <c r="A1" s="554" t="s">
        <v>439</v>
      </c>
      <c r="B1" s="554"/>
      <c r="C1" s="554"/>
      <c r="D1" s="554"/>
      <c r="E1" s="554"/>
      <c r="F1" s="554"/>
      <c r="G1" s="554"/>
      <c r="J1" s="112" t="s">
        <v>2</v>
      </c>
    </row>
    <row r="2" spans="1:10" s="82" customFormat="1">
      <c r="A2" s="349" t="s">
        <v>216</v>
      </c>
      <c r="B2" s="349"/>
      <c r="C2" s="349"/>
      <c r="D2" s="366"/>
      <c r="E2" s="366"/>
      <c r="F2" s="358"/>
      <c r="G2" s="375"/>
      <c r="J2" s="313"/>
    </row>
    <row r="3" spans="1:10" s="82" customFormat="1">
      <c r="A3" s="349" t="s">
        <v>217</v>
      </c>
      <c r="B3" s="349"/>
      <c r="C3" s="349"/>
      <c r="D3" s="366"/>
      <c r="E3" s="366"/>
      <c r="F3" s="358"/>
      <c r="G3" s="375"/>
      <c r="J3" s="313"/>
    </row>
    <row r="4" spans="1:10" s="82" customFormat="1">
      <c r="A4" s="357" t="s">
        <v>444</v>
      </c>
      <c r="B4" s="357"/>
      <c r="C4" s="357"/>
      <c r="D4" s="367"/>
      <c r="E4" s="367"/>
      <c r="F4" s="359"/>
      <c r="G4" s="376"/>
      <c r="J4" s="313"/>
    </row>
    <row r="5" spans="1:10" s="82" customFormat="1">
      <c r="A5" s="349" t="s">
        <v>218</v>
      </c>
      <c r="B5" s="349"/>
      <c r="C5" s="349"/>
      <c r="D5" s="366"/>
      <c r="E5" s="366"/>
      <c r="F5" s="358"/>
      <c r="G5" s="375"/>
      <c r="J5" s="313"/>
    </row>
    <row r="6" spans="1:10" s="82" customFormat="1">
      <c r="A6" s="357" t="s">
        <v>219</v>
      </c>
      <c r="B6" s="357"/>
      <c r="C6" s="357"/>
      <c r="D6" s="367"/>
      <c r="E6" s="367"/>
      <c r="F6" s="359"/>
      <c r="G6" s="376"/>
      <c r="J6" s="313"/>
    </row>
    <row r="7" spans="1:10" s="348" customFormat="1" ht="25.5">
      <c r="A7" s="386" t="s">
        <v>190</v>
      </c>
      <c r="B7" s="386" t="s">
        <v>441</v>
      </c>
      <c r="C7" s="386" t="s">
        <v>440</v>
      </c>
      <c r="D7" s="386" t="s">
        <v>442</v>
      </c>
      <c r="E7" s="386" t="s">
        <v>443</v>
      </c>
      <c r="F7" s="386" t="s">
        <v>321</v>
      </c>
      <c r="G7" s="386" t="s">
        <v>704</v>
      </c>
      <c r="J7" s="312" t="s">
        <v>6</v>
      </c>
    </row>
    <row r="8" spans="1:10">
      <c r="A8" s="351"/>
      <c r="B8" s="352"/>
      <c r="C8" s="353"/>
      <c r="D8" s="368"/>
      <c r="E8" s="368"/>
      <c r="F8" s="364"/>
      <c r="G8" s="377"/>
      <c r="J8" s="350"/>
    </row>
    <row r="9" spans="1:10">
      <c r="A9" s="351"/>
      <c r="B9" s="354"/>
      <c r="C9" s="353"/>
      <c r="D9" s="369"/>
      <c r="E9" s="369"/>
      <c r="F9" s="365"/>
      <c r="G9" s="378"/>
      <c r="J9" s="350"/>
    </row>
    <row r="10" spans="1:10">
      <c r="A10" s="351"/>
      <c r="B10" s="354"/>
      <c r="C10" s="353"/>
      <c r="D10" s="369"/>
      <c r="E10" s="369"/>
      <c r="F10" s="365"/>
      <c r="G10" s="378"/>
      <c r="J10" s="350"/>
    </row>
    <row r="11" spans="1:10">
      <c r="A11" s="351"/>
      <c r="B11" s="354"/>
      <c r="C11" s="353"/>
      <c r="D11" s="369"/>
      <c r="E11" s="369"/>
      <c r="F11" s="365"/>
      <c r="G11" s="378"/>
      <c r="J11" s="350"/>
    </row>
    <row r="12" spans="1:10">
      <c r="A12" s="351"/>
      <c r="B12" s="354"/>
      <c r="C12" s="353"/>
      <c r="D12" s="369"/>
      <c r="E12" s="369"/>
      <c r="F12" s="365"/>
      <c r="G12" s="378"/>
      <c r="J12" s="350"/>
    </row>
    <row r="13" spans="1:10">
      <c r="A13" s="351"/>
      <c r="B13" s="354"/>
      <c r="C13" s="353"/>
      <c r="D13" s="369"/>
      <c r="E13" s="369"/>
      <c r="F13" s="365"/>
      <c r="G13" s="378"/>
      <c r="J13" s="350"/>
    </row>
    <row r="14" spans="1:10">
      <c r="A14" s="351"/>
      <c r="B14" s="354"/>
      <c r="C14" s="353"/>
      <c r="D14" s="369"/>
      <c r="E14" s="369"/>
      <c r="F14" s="365"/>
      <c r="G14" s="378"/>
      <c r="J14" s="350"/>
    </row>
    <row r="15" spans="1:10">
      <c r="A15" s="351"/>
      <c r="B15" s="354"/>
      <c r="C15" s="353"/>
      <c r="D15" s="369"/>
      <c r="E15" s="369"/>
      <c r="F15" s="365"/>
      <c r="G15" s="378"/>
      <c r="J15" s="350"/>
    </row>
    <row r="16" spans="1:10">
      <c r="A16" s="351"/>
      <c r="B16" s="354"/>
      <c r="C16" s="353"/>
      <c r="D16" s="369"/>
      <c r="E16" s="369"/>
      <c r="F16" s="365"/>
      <c r="G16" s="378"/>
      <c r="J16" s="350"/>
    </row>
    <row r="17" spans="1:10">
      <c r="A17" s="351"/>
      <c r="B17" s="354"/>
      <c r="C17" s="353"/>
      <c r="D17" s="369"/>
      <c r="E17" s="369"/>
      <c r="F17" s="365"/>
      <c r="G17" s="378"/>
      <c r="J17" s="350"/>
    </row>
    <row r="18" spans="1:10">
      <c r="A18" s="351"/>
      <c r="B18" s="354"/>
      <c r="C18" s="353"/>
      <c r="D18" s="369"/>
      <c r="E18" s="369"/>
      <c r="F18" s="365"/>
      <c r="G18" s="378"/>
      <c r="J18" s="350"/>
    </row>
    <row r="19" spans="1:10">
      <c r="A19" s="351"/>
      <c r="B19" s="354"/>
      <c r="C19" s="353"/>
      <c r="D19" s="369"/>
      <c r="E19" s="369"/>
      <c r="F19" s="365"/>
      <c r="G19" s="378"/>
      <c r="J19" s="350"/>
    </row>
    <row r="20" spans="1:10">
      <c r="A20" s="351"/>
      <c r="B20" s="354"/>
      <c r="C20" s="353"/>
      <c r="D20" s="369"/>
      <c r="E20" s="369"/>
      <c r="F20" s="365"/>
      <c r="G20" s="378"/>
      <c r="J20" s="350"/>
    </row>
    <row r="21" spans="1:10">
      <c r="A21" s="351"/>
      <c r="B21" s="354"/>
      <c r="C21" s="353"/>
      <c r="D21" s="369"/>
      <c r="E21" s="369"/>
      <c r="F21" s="365"/>
      <c r="G21" s="378"/>
      <c r="J21" s="350"/>
    </row>
    <row r="22" spans="1:10">
      <c r="A22" s="351"/>
      <c r="B22" s="354"/>
      <c r="C22" s="353"/>
      <c r="D22" s="369"/>
      <c r="E22" s="369"/>
      <c r="F22" s="365"/>
      <c r="G22" s="378"/>
      <c r="J22" s="350"/>
    </row>
    <row r="23" spans="1:10">
      <c r="A23" s="351"/>
      <c r="B23" s="354"/>
      <c r="C23" s="353"/>
      <c r="D23" s="369"/>
      <c r="E23" s="369"/>
      <c r="F23" s="365"/>
      <c r="G23" s="378"/>
      <c r="J23" s="350"/>
    </row>
    <row r="24" spans="1:10">
      <c r="A24" s="351"/>
      <c r="B24" s="354"/>
      <c r="C24" s="353"/>
      <c r="D24" s="369"/>
      <c r="E24" s="369"/>
      <c r="F24" s="365"/>
      <c r="G24" s="378"/>
      <c r="J24" s="350"/>
    </row>
    <row r="25" spans="1:10">
      <c r="A25" s="351"/>
      <c r="B25" s="354"/>
      <c r="C25" s="353"/>
      <c r="D25" s="369"/>
      <c r="E25" s="369"/>
      <c r="F25" s="365"/>
      <c r="G25" s="378"/>
      <c r="J25" s="350"/>
    </row>
    <row r="26" spans="1:10">
      <c r="A26" s="351"/>
      <c r="B26" s="354"/>
      <c r="C26" s="353"/>
      <c r="D26" s="369"/>
      <c r="E26" s="369"/>
      <c r="F26" s="365"/>
      <c r="G26" s="378"/>
      <c r="J26" s="350"/>
    </row>
    <row r="27" spans="1:10">
      <c r="A27" s="351"/>
      <c r="B27" s="354"/>
      <c r="C27" s="353"/>
      <c r="D27" s="369"/>
      <c r="E27" s="369"/>
      <c r="F27" s="365"/>
      <c r="G27" s="378"/>
      <c r="J27" s="350"/>
    </row>
    <row r="28" spans="1:10">
      <c r="A28" s="351"/>
      <c r="B28" s="314"/>
      <c r="C28" s="353"/>
      <c r="D28" s="374"/>
      <c r="E28" s="370"/>
      <c r="F28" s="360"/>
      <c r="G28" s="379"/>
      <c r="J28" s="350" t="s">
        <v>8</v>
      </c>
    </row>
    <row r="29" spans="1:10">
      <c r="A29" s="351"/>
      <c r="B29" s="355"/>
      <c r="C29" s="353"/>
      <c r="D29" s="371"/>
      <c r="E29" s="371"/>
      <c r="F29" s="361"/>
      <c r="G29" s="380"/>
    </row>
    <row r="30" spans="1:10">
      <c r="A30" s="351"/>
      <c r="B30" s="355"/>
      <c r="C30" s="353"/>
      <c r="D30" s="371"/>
      <c r="E30" s="371"/>
      <c r="F30" s="361"/>
      <c r="G30" s="380"/>
    </row>
    <row r="31" spans="1:10">
      <c r="A31" s="351"/>
      <c r="B31" s="355"/>
      <c r="C31" s="353"/>
      <c r="D31" s="371"/>
      <c r="E31" s="371"/>
      <c r="F31" s="361"/>
      <c r="G31" s="380"/>
    </row>
    <row r="32" spans="1:10">
      <c r="A32" s="351"/>
      <c r="B32" s="355"/>
      <c r="C32" s="353"/>
      <c r="D32" s="371"/>
      <c r="E32" s="371"/>
      <c r="F32" s="361"/>
      <c r="G32" s="380"/>
    </row>
    <row r="33" spans="1:7">
      <c r="A33" s="351"/>
      <c r="B33" s="355"/>
      <c r="C33" s="353"/>
      <c r="D33" s="371"/>
      <c r="E33" s="371"/>
      <c r="F33" s="361"/>
      <c r="G33" s="380"/>
    </row>
    <row r="34" spans="1:7">
      <c r="A34" s="351"/>
      <c r="B34" s="355"/>
      <c r="C34" s="353"/>
      <c r="D34" s="371"/>
      <c r="E34" s="371"/>
      <c r="F34" s="361"/>
      <c r="G34" s="380"/>
    </row>
    <row r="35" spans="1:7">
      <c r="A35" s="351"/>
      <c r="B35" s="355"/>
      <c r="C35" s="353"/>
      <c r="D35" s="371"/>
      <c r="E35" s="371"/>
      <c r="F35" s="361"/>
      <c r="G35" s="380"/>
    </row>
    <row r="36" spans="1:7">
      <c r="A36" s="351"/>
      <c r="B36" s="355"/>
      <c r="C36" s="353"/>
      <c r="D36" s="371"/>
      <c r="E36" s="371"/>
      <c r="F36" s="361"/>
      <c r="G36" s="380"/>
    </row>
    <row r="37" spans="1:7">
      <c r="A37" s="351"/>
      <c r="B37" s="355"/>
      <c r="C37" s="353"/>
      <c r="D37" s="371"/>
      <c r="E37" s="371"/>
      <c r="F37" s="361"/>
      <c r="G37" s="380"/>
    </row>
    <row r="38" spans="1:7">
      <c r="A38" s="351"/>
      <c r="B38" s="355"/>
      <c r="C38" s="353"/>
      <c r="D38" s="371"/>
      <c r="E38" s="371"/>
      <c r="F38" s="361"/>
      <c r="G38" s="380"/>
    </row>
    <row r="39" spans="1:7">
      <c r="A39" s="351"/>
      <c r="B39" s="355"/>
      <c r="C39" s="353"/>
      <c r="D39" s="371"/>
      <c r="E39" s="371"/>
      <c r="F39" s="361"/>
      <c r="G39" s="380"/>
    </row>
    <row r="40" spans="1:7">
      <c r="A40" s="351"/>
      <c r="B40" s="355"/>
      <c r="C40" s="353"/>
      <c r="D40" s="371"/>
      <c r="E40" s="371"/>
      <c r="F40" s="361"/>
      <c r="G40" s="380"/>
    </row>
    <row r="41" spans="1:7">
      <c r="A41" s="351"/>
      <c r="B41" s="355"/>
      <c r="C41" s="353"/>
      <c r="D41" s="371"/>
      <c r="E41" s="371"/>
      <c r="F41" s="361"/>
      <c r="G41" s="380"/>
    </row>
    <row r="42" spans="1:7">
      <c r="A42" s="351"/>
      <c r="B42" s="355"/>
      <c r="C42" s="353"/>
      <c r="D42" s="371"/>
      <c r="E42" s="371"/>
      <c r="F42" s="361"/>
      <c r="G42" s="380"/>
    </row>
    <row r="43" spans="1:7">
      <c r="A43" s="351"/>
      <c r="B43" s="355"/>
      <c r="C43" s="353"/>
      <c r="D43" s="371"/>
      <c r="E43" s="371"/>
      <c r="F43" s="361"/>
      <c r="G43" s="380"/>
    </row>
    <row r="44" spans="1:7">
      <c r="A44" s="351"/>
      <c r="B44" s="355"/>
      <c r="C44" s="353"/>
      <c r="D44" s="371"/>
      <c r="E44" s="371"/>
      <c r="F44" s="361"/>
      <c r="G44" s="380"/>
    </row>
    <row r="45" spans="1:7">
      <c r="A45" s="351"/>
      <c r="B45" s="355"/>
      <c r="C45" s="353"/>
      <c r="D45" s="371"/>
      <c r="E45" s="371"/>
      <c r="F45" s="361"/>
      <c r="G45" s="380"/>
    </row>
    <row r="46" spans="1:7">
      <c r="A46" s="351"/>
      <c r="B46" s="355"/>
      <c r="C46" s="353"/>
      <c r="D46" s="371"/>
      <c r="E46" s="371"/>
      <c r="F46" s="361"/>
      <c r="G46" s="380"/>
    </row>
    <row r="47" spans="1:7">
      <c r="A47" s="351"/>
      <c r="B47" s="355"/>
      <c r="C47" s="353"/>
      <c r="D47" s="371"/>
      <c r="E47" s="371"/>
      <c r="F47" s="361"/>
      <c r="G47" s="380"/>
    </row>
    <row r="48" spans="1:7">
      <c r="A48" s="351"/>
      <c r="B48" s="355"/>
      <c r="C48" s="353"/>
      <c r="D48" s="371"/>
      <c r="E48" s="371"/>
      <c r="F48" s="361"/>
      <c r="G48" s="380"/>
    </row>
    <row r="49" spans="1:7">
      <c r="A49" s="351"/>
      <c r="B49" s="355"/>
      <c r="C49" s="353"/>
      <c r="D49" s="371"/>
      <c r="E49" s="371"/>
      <c r="F49" s="361"/>
      <c r="G49" s="380"/>
    </row>
    <row r="50" spans="1:7">
      <c r="A50" s="351"/>
      <c r="B50" s="355"/>
      <c r="C50" s="353"/>
      <c r="D50" s="371"/>
      <c r="E50" s="371"/>
      <c r="F50" s="361"/>
      <c r="G50" s="380"/>
    </row>
    <row r="51" spans="1:7">
      <c r="A51" s="351"/>
      <c r="B51" s="355"/>
      <c r="C51" s="353"/>
      <c r="D51" s="371"/>
      <c r="E51" s="371"/>
      <c r="F51" s="361"/>
      <c r="G51" s="380"/>
    </row>
    <row r="52" spans="1:7">
      <c r="A52" s="351"/>
      <c r="B52" s="355"/>
      <c r="C52" s="353"/>
      <c r="D52" s="371"/>
      <c r="E52" s="371"/>
      <c r="F52" s="361"/>
      <c r="G52" s="380"/>
    </row>
    <row r="53" spans="1:7">
      <c r="A53" s="351"/>
      <c r="B53" s="355"/>
      <c r="C53" s="353"/>
      <c r="D53" s="371"/>
      <c r="E53" s="371"/>
      <c r="F53" s="361"/>
      <c r="G53" s="380"/>
    </row>
    <row r="54" spans="1:7">
      <c r="A54" s="351"/>
      <c r="B54" s="355"/>
      <c r="C54" s="353"/>
      <c r="D54" s="371"/>
      <c r="E54" s="371"/>
      <c r="F54" s="361"/>
      <c r="G54" s="380"/>
    </row>
    <row r="55" spans="1:7">
      <c r="A55" s="351"/>
      <c r="B55" s="355"/>
      <c r="C55" s="353"/>
      <c r="D55" s="371"/>
      <c r="E55" s="371"/>
      <c r="F55" s="361"/>
      <c r="G55" s="380"/>
    </row>
    <row r="56" spans="1:7">
      <c r="A56" s="351"/>
      <c r="B56" s="355"/>
      <c r="C56" s="353"/>
      <c r="D56" s="371"/>
      <c r="E56" s="371"/>
      <c r="F56" s="361"/>
      <c r="G56" s="380"/>
    </row>
    <row r="57" spans="1:7">
      <c r="A57" s="351"/>
      <c r="B57" s="355"/>
      <c r="C57" s="353"/>
      <c r="D57" s="371"/>
      <c r="E57" s="371"/>
      <c r="F57" s="361"/>
      <c r="G57" s="380"/>
    </row>
    <row r="58" spans="1:7">
      <c r="A58" s="351"/>
      <c r="B58" s="355"/>
      <c r="C58" s="353"/>
      <c r="D58" s="371"/>
      <c r="E58" s="371"/>
      <c r="F58" s="361"/>
      <c r="G58" s="380"/>
    </row>
    <row r="59" spans="1:7">
      <c r="A59" s="351"/>
      <c r="B59" s="355"/>
      <c r="C59" s="353"/>
      <c r="D59" s="371"/>
      <c r="E59" s="371"/>
      <c r="F59" s="361"/>
      <c r="G59" s="380"/>
    </row>
    <row r="60" spans="1:7">
      <c r="A60" s="351"/>
      <c r="B60" s="355"/>
      <c r="C60" s="353"/>
      <c r="D60" s="371"/>
      <c r="E60" s="371"/>
      <c r="F60" s="361"/>
      <c r="G60" s="380"/>
    </row>
    <row r="61" spans="1:7">
      <c r="A61" s="351"/>
      <c r="B61" s="355"/>
      <c r="C61" s="353"/>
      <c r="D61" s="371"/>
      <c r="E61" s="371"/>
      <c r="F61" s="361"/>
      <c r="G61" s="380"/>
    </row>
    <row r="62" spans="1:7">
      <c r="A62" s="351"/>
      <c r="B62" s="355"/>
      <c r="C62" s="353"/>
      <c r="D62" s="371"/>
      <c r="E62" s="371"/>
      <c r="F62" s="361"/>
      <c r="G62" s="380"/>
    </row>
    <row r="63" spans="1:7">
      <c r="A63" s="351"/>
      <c r="B63" s="355"/>
      <c r="C63" s="353"/>
      <c r="D63" s="371"/>
      <c r="E63" s="371"/>
      <c r="F63" s="361"/>
      <c r="G63" s="380"/>
    </row>
    <row r="64" spans="1:7">
      <c r="A64" s="351"/>
      <c r="B64" s="355"/>
      <c r="C64" s="353"/>
      <c r="D64" s="371"/>
      <c r="E64" s="371"/>
      <c r="F64" s="361"/>
      <c r="G64" s="380"/>
    </row>
    <row r="65" spans="1:7">
      <c r="A65" s="351"/>
      <c r="B65" s="355"/>
      <c r="C65" s="353"/>
      <c r="D65" s="371"/>
      <c r="E65" s="371"/>
      <c r="F65" s="361"/>
      <c r="G65" s="380"/>
    </row>
    <row r="66" spans="1:7">
      <c r="A66" s="351"/>
      <c r="B66" s="355"/>
      <c r="C66" s="353"/>
      <c r="D66" s="371"/>
      <c r="E66" s="371"/>
      <c r="F66" s="361"/>
      <c r="G66" s="380"/>
    </row>
    <row r="67" spans="1:7">
      <c r="A67" s="351"/>
      <c r="B67" s="355"/>
      <c r="C67" s="353"/>
      <c r="D67" s="371"/>
      <c r="E67" s="371"/>
      <c r="F67" s="361"/>
      <c r="G67" s="380"/>
    </row>
    <row r="68" spans="1:7">
      <c r="A68" s="351"/>
      <c r="B68" s="355"/>
      <c r="C68" s="353"/>
      <c r="D68" s="371"/>
      <c r="E68" s="371"/>
      <c r="F68" s="361"/>
      <c r="G68" s="380"/>
    </row>
    <row r="69" spans="1:7">
      <c r="A69" s="351"/>
      <c r="B69" s="355"/>
      <c r="C69" s="353"/>
      <c r="D69" s="371"/>
      <c r="E69" s="371"/>
      <c r="F69" s="361"/>
      <c r="G69" s="380"/>
    </row>
    <row r="70" spans="1:7">
      <c r="A70" s="351"/>
      <c r="B70" s="355"/>
      <c r="C70" s="353"/>
      <c r="D70" s="371"/>
      <c r="E70" s="371"/>
      <c r="F70" s="361"/>
      <c r="G70" s="380"/>
    </row>
    <row r="71" spans="1:7">
      <c r="A71" s="351"/>
      <c r="B71" s="355"/>
      <c r="C71" s="353"/>
      <c r="D71" s="371"/>
      <c r="E71" s="371"/>
      <c r="F71" s="361"/>
      <c r="G71" s="380"/>
    </row>
    <row r="72" spans="1:7">
      <c r="A72" s="351"/>
      <c r="B72" s="355"/>
      <c r="C72" s="353"/>
      <c r="D72" s="371"/>
      <c r="E72" s="371"/>
      <c r="F72" s="361"/>
      <c r="G72" s="380"/>
    </row>
    <row r="73" spans="1:7">
      <c r="A73" s="351"/>
      <c r="B73" s="355"/>
      <c r="C73" s="353"/>
      <c r="D73" s="371"/>
      <c r="E73" s="371"/>
      <c r="F73" s="361"/>
      <c r="G73" s="380"/>
    </row>
    <row r="74" spans="1:7">
      <c r="A74" s="351"/>
      <c r="B74" s="355"/>
      <c r="C74" s="353"/>
      <c r="D74" s="371"/>
      <c r="E74" s="371"/>
      <c r="F74" s="361"/>
      <c r="G74" s="380"/>
    </row>
    <row r="75" spans="1:7">
      <c r="A75" s="351"/>
      <c r="B75" s="355"/>
      <c r="C75" s="353"/>
      <c r="D75" s="371"/>
      <c r="E75" s="371"/>
      <c r="F75" s="361"/>
      <c r="G75" s="380"/>
    </row>
    <row r="76" spans="1:7">
      <c r="A76" s="351"/>
      <c r="B76" s="355"/>
      <c r="C76" s="353"/>
      <c r="D76" s="371"/>
      <c r="E76" s="371"/>
      <c r="F76" s="361"/>
      <c r="G76" s="380"/>
    </row>
    <row r="77" spans="1:7">
      <c r="A77" s="351"/>
      <c r="B77" s="355"/>
      <c r="C77" s="353"/>
      <c r="D77" s="371"/>
      <c r="E77" s="371"/>
      <c r="F77" s="361"/>
      <c r="G77" s="380"/>
    </row>
    <row r="78" spans="1:7">
      <c r="A78" s="351"/>
      <c r="B78" s="355"/>
      <c r="C78" s="353"/>
      <c r="D78" s="371"/>
      <c r="E78" s="371"/>
      <c r="F78" s="361"/>
      <c r="G78" s="380"/>
    </row>
    <row r="79" spans="1:7">
      <c r="A79" s="351"/>
      <c r="B79" s="355"/>
      <c r="C79" s="353"/>
      <c r="D79" s="371"/>
      <c r="E79" s="371"/>
      <c r="F79" s="361"/>
      <c r="G79" s="380"/>
    </row>
    <row r="80" spans="1:7">
      <c r="A80" s="351"/>
      <c r="B80" s="355"/>
      <c r="C80" s="353"/>
      <c r="D80" s="371"/>
      <c r="E80" s="371"/>
      <c r="F80" s="361"/>
      <c r="G80" s="380"/>
    </row>
    <row r="81" spans="1:7">
      <c r="A81" s="351"/>
      <c r="B81" s="355"/>
      <c r="C81" s="353"/>
      <c r="D81" s="371"/>
      <c r="E81" s="371"/>
      <c r="F81" s="361"/>
      <c r="G81" s="380"/>
    </row>
    <row r="82" spans="1:7">
      <c r="A82" s="351"/>
      <c r="B82" s="355"/>
      <c r="C82" s="353"/>
      <c r="D82" s="371"/>
      <c r="E82" s="371"/>
      <c r="F82" s="361"/>
      <c r="G82" s="380"/>
    </row>
    <row r="83" spans="1:7">
      <c r="A83" s="351"/>
      <c r="B83" s="355"/>
      <c r="C83" s="353"/>
      <c r="D83" s="371"/>
      <c r="E83" s="371"/>
      <c r="F83" s="361"/>
      <c r="G83" s="380"/>
    </row>
    <row r="84" spans="1:7">
      <c r="A84" s="351"/>
      <c r="B84" s="355"/>
      <c r="C84" s="353"/>
      <c r="D84" s="371"/>
      <c r="E84" s="371"/>
      <c r="F84" s="361"/>
      <c r="G84" s="380"/>
    </row>
    <row r="85" spans="1:7">
      <c r="A85" s="351"/>
      <c r="B85" s="355"/>
      <c r="C85" s="353"/>
      <c r="D85" s="371"/>
      <c r="E85" s="371"/>
      <c r="F85" s="361"/>
      <c r="G85" s="380"/>
    </row>
    <row r="86" spans="1:7">
      <c r="A86" s="351"/>
      <c r="B86" s="355"/>
      <c r="C86" s="353"/>
      <c r="D86" s="371"/>
      <c r="E86" s="371"/>
      <c r="F86" s="361"/>
      <c r="G86" s="380"/>
    </row>
    <row r="87" spans="1:7">
      <c r="A87" s="351"/>
      <c r="B87" s="355"/>
      <c r="C87" s="353"/>
      <c r="D87" s="371"/>
      <c r="E87" s="371"/>
      <c r="F87" s="361"/>
      <c r="G87" s="380"/>
    </row>
    <row r="88" spans="1:7">
      <c r="A88" s="351"/>
      <c r="B88" s="355"/>
      <c r="C88" s="353"/>
      <c r="D88" s="371"/>
      <c r="E88" s="371"/>
      <c r="F88" s="361"/>
      <c r="G88" s="380"/>
    </row>
    <row r="89" spans="1:7">
      <c r="A89" s="351"/>
      <c r="B89" s="355"/>
      <c r="C89" s="353"/>
      <c r="D89" s="371"/>
      <c r="E89" s="371"/>
      <c r="F89" s="361"/>
      <c r="G89" s="380"/>
    </row>
    <row r="90" spans="1:7">
      <c r="A90" s="351"/>
      <c r="B90" s="355"/>
      <c r="C90" s="353"/>
      <c r="D90" s="371"/>
      <c r="E90" s="371"/>
      <c r="F90" s="361"/>
      <c r="G90" s="380"/>
    </row>
    <row r="91" spans="1:7">
      <c r="A91" s="351"/>
      <c r="B91" s="355"/>
      <c r="C91" s="353"/>
      <c r="D91" s="371"/>
      <c r="E91" s="371"/>
      <c r="F91" s="361"/>
      <c r="G91" s="380"/>
    </row>
    <row r="92" spans="1:7">
      <c r="A92" s="351"/>
      <c r="B92" s="355"/>
      <c r="C92" s="353"/>
      <c r="D92" s="371"/>
      <c r="E92" s="371"/>
      <c r="F92" s="361"/>
      <c r="G92" s="380"/>
    </row>
    <row r="93" spans="1:7">
      <c r="A93" s="351"/>
      <c r="B93" s="355"/>
      <c r="C93" s="353"/>
      <c r="D93" s="371"/>
      <c r="E93" s="371"/>
      <c r="F93" s="361"/>
      <c r="G93" s="380"/>
    </row>
    <row r="94" spans="1:7">
      <c r="A94" s="351"/>
      <c r="B94" s="355"/>
      <c r="C94" s="353"/>
      <c r="D94" s="371"/>
      <c r="E94" s="371"/>
      <c r="F94" s="361"/>
      <c r="G94" s="380"/>
    </row>
    <row r="95" spans="1:7">
      <c r="A95" s="351"/>
      <c r="B95" s="355"/>
      <c r="C95" s="353"/>
      <c r="D95" s="371"/>
      <c r="E95" s="371"/>
      <c r="F95" s="361"/>
      <c r="G95" s="380"/>
    </row>
    <row r="96" spans="1:7">
      <c r="A96" s="351"/>
      <c r="B96" s="355"/>
      <c r="C96" s="353"/>
      <c r="D96" s="371"/>
      <c r="E96" s="371"/>
      <c r="F96" s="361"/>
      <c r="G96" s="380"/>
    </row>
    <row r="97" spans="1:7">
      <c r="A97" s="351"/>
      <c r="B97" s="355"/>
      <c r="C97" s="353"/>
      <c r="D97" s="371"/>
      <c r="E97" s="371"/>
      <c r="F97" s="361"/>
      <c r="G97" s="380"/>
    </row>
    <row r="98" spans="1:7">
      <c r="A98" s="351"/>
      <c r="B98" s="355"/>
      <c r="C98" s="353"/>
      <c r="D98" s="371"/>
      <c r="E98" s="371"/>
      <c r="F98" s="361"/>
      <c r="G98" s="380"/>
    </row>
    <row r="99" spans="1:7">
      <c r="A99" s="351"/>
      <c r="B99" s="355"/>
      <c r="C99" s="353"/>
      <c r="D99" s="371"/>
      <c r="E99" s="371"/>
      <c r="F99" s="361"/>
      <c r="G99" s="380"/>
    </row>
    <row r="100" spans="1:7">
      <c r="A100" s="351"/>
      <c r="B100" s="355"/>
      <c r="C100" s="353"/>
      <c r="D100" s="371"/>
      <c r="E100" s="371"/>
      <c r="F100" s="361"/>
      <c r="G100" s="380"/>
    </row>
    <row r="101" spans="1:7">
      <c r="A101" s="351"/>
      <c r="B101" s="355"/>
      <c r="C101" s="353"/>
      <c r="D101" s="371"/>
      <c r="E101" s="371"/>
      <c r="F101" s="361"/>
      <c r="G101" s="380"/>
    </row>
    <row r="102" spans="1:7">
      <c r="A102" s="351"/>
      <c r="B102" s="355"/>
      <c r="C102" s="353"/>
      <c r="D102" s="371"/>
      <c r="E102" s="371"/>
      <c r="F102" s="361"/>
      <c r="G102" s="380"/>
    </row>
    <row r="103" spans="1:7">
      <c r="A103" s="351"/>
      <c r="B103" s="355"/>
      <c r="C103" s="353"/>
      <c r="D103" s="371"/>
      <c r="E103" s="371"/>
      <c r="F103" s="361"/>
      <c r="G103" s="380"/>
    </row>
    <row r="104" spans="1:7">
      <c r="A104" s="351"/>
      <c r="B104" s="355"/>
      <c r="C104" s="353"/>
      <c r="D104" s="371"/>
      <c r="E104" s="371"/>
      <c r="F104" s="361"/>
      <c r="G104" s="380"/>
    </row>
    <row r="105" spans="1:7">
      <c r="A105" s="351"/>
      <c r="B105" s="355"/>
      <c r="C105" s="353"/>
      <c r="D105" s="371"/>
      <c r="E105" s="371"/>
      <c r="F105" s="361"/>
      <c r="G105" s="380"/>
    </row>
    <row r="106" spans="1:7">
      <c r="A106" s="351"/>
      <c r="B106" s="355"/>
      <c r="C106" s="353"/>
      <c r="D106" s="371"/>
      <c r="E106" s="371"/>
      <c r="F106" s="361"/>
      <c r="G106" s="380"/>
    </row>
    <row r="107" spans="1:7">
      <c r="A107" s="351"/>
      <c r="B107" s="355"/>
      <c r="C107" s="353"/>
      <c r="D107" s="371"/>
      <c r="E107" s="371"/>
      <c r="F107" s="361"/>
      <c r="G107" s="380"/>
    </row>
    <row r="108" spans="1:7">
      <c r="A108" s="351"/>
      <c r="B108" s="355"/>
      <c r="C108" s="353"/>
      <c r="D108" s="371"/>
      <c r="E108" s="371"/>
      <c r="F108" s="361"/>
      <c r="G108" s="380"/>
    </row>
    <row r="109" spans="1:7">
      <c r="A109" s="351"/>
      <c r="B109" s="355"/>
      <c r="C109" s="353"/>
      <c r="D109" s="371"/>
      <c r="E109" s="371"/>
      <c r="F109" s="361"/>
      <c r="G109" s="380"/>
    </row>
    <row r="110" spans="1:7">
      <c r="A110" s="351"/>
      <c r="B110" s="355"/>
      <c r="C110" s="353"/>
      <c r="D110" s="371"/>
      <c r="E110" s="371"/>
      <c r="F110" s="361"/>
      <c r="G110" s="380"/>
    </row>
    <row r="111" spans="1:7">
      <c r="A111" s="351"/>
      <c r="B111" s="355"/>
      <c r="C111" s="353"/>
      <c r="D111" s="371"/>
      <c r="E111" s="371"/>
      <c r="F111" s="361"/>
      <c r="G111" s="380"/>
    </row>
    <row r="112" spans="1:7">
      <c r="A112" s="351"/>
      <c r="B112" s="355"/>
      <c r="C112" s="353"/>
      <c r="D112" s="371"/>
      <c r="E112" s="371"/>
      <c r="F112" s="361"/>
      <c r="G112" s="380"/>
    </row>
    <row r="113" spans="1:7">
      <c r="A113" s="351"/>
      <c r="B113" s="355"/>
      <c r="C113" s="353"/>
      <c r="D113" s="371"/>
      <c r="E113" s="371"/>
      <c r="F113" s="361"/>
      <c r="G113" s="380"/>
    </row>
    <row r="114" spans="1:7">
      <c r="A114" s="351"/>
      <c r="B114" s="355"/>
      <c r="C114" s="353"/>
      <c r="D114" s="371"/>
      <c r="E114" s="371"/>
      <c r="F114" s="361"/>
      <c r="G114" s="380"/>
    </row>
    <row r="115" spans="1:7">
      <c r="A115" s="351"/>
      <c r="B115" s="355"/>
      <c r="C115" s="353"/>
      <c r="D115" s="371"/>
      <c r="E115" s="371"/>
      <c r="F115" s="361"/>
      <c r="G115" s="380"/>
    </row>
    <row r="116" spans="1:7">
      <c r="A116" s="351"/>
      <c r="B116" s="355"/>
      <c r="C116" s="353"/>
      <c r="D116" s="371"/>
      <c r="E116" s="371"/>
      <c r="F116" s="361"/>
      <c r="G116" s="380"/>
    </row>
    <row r="117" spans="1:7">
      <c r="A117" s="351"/>
      <c r="B117" s="355"/>
      <c r="C117" s="353"/>
      <c r="D117" s="371"/>
      <c r="E117" s="371"/>
      <c r="F117" s="361"/>
      <c r="G117" s="380"/>
    </row>
    <row r="118" spans="1:7">
      <c r="A118" s="351"/>
      <c r="B118" s="355"/>
      <c r="C118" s="353"/>
      <c r="D118" s="371"/>
      <c r="E118" s="371"/>
      <c r="F118" s="361"/>
      <c r="G118" s="380"/>
    </row>
    <row r="119" spans="1:7">
      <c r="A119" s="351"/>
      <c r="B119" s="355"/>
      <c r="C119" s="353"/>
      <c r="D119" s="371"/>
      <c r="E119" s="371"/>
      <c r="F119" s="361"/>
      <c r="G119" s="380"/>
    </row>
    <row r="120" spans="1:7">
      <c r="A120" s="351"/>
      <c r="B120" s="355"/>
      <c r="C120" s="353"/>
      <c r="D120" s="371"/>
      <c r="E120" s="371"/>
      <c r="F120" s="361"/>
      <c r="G120" s="380"/>
    </row>
    <row r="121" spans="1:7">
      <c r="A121" s="351"/>
      <c r="B121" s="355"/>
      <c r="C121" s="353"/>
      <c r="D121" s="371"/>
      <c r="E121" s="371"/>
      <c r="F121" s="361"/>
      <c r="G121" s="380"/>
    </row>
    <row r="122" spans="1:7">
      <c r="A122" s="351"/>
      <c r="B122" s="355"/>
      <c r="C122" s="353"/>
      <c r="D122" s="371"/>
      <c r="E122" s="371"/>
      <c r="F122" s="361"/>
      <c r="G122" s="380"/>
    </row>
    <row r="123" spans="1:7">
      <c r="A123" s="351"/>
      <c r="B123" s="355"/>
      <c r="C123" s="353"/>
      <c r="D123" s="371"/>
      <c r="E123" s="371"/>
      <c r="F123" s="361"/>
      <c r="G123" s="380"/>
    </row>
    <row r="124" spans="1:7">
      <c r="A124" s="351"/>
      <c r="B124" s="355"/>
      <c r="C124" s="353"/>
      <c r="D124" s="371"/>
      <c r="E124" s="371"/>
      <c r="F124" s="361"/>
      <c r="G124" s="380"/>
    </row>
    <row r="125" spans="1:7">
      <c r="A125" s="351"/>
      <c r="B125" s="355"/>
      <c r="C125" s="353"/>
      <c r="D125" s="371"/>
      <c r="E125" s="371"/>
      <c r="F125" s="361"/>
      <c r="G125" s="380"/>
    </row>
    <row r="126" spans="1:7">
      <c r="A126" s="351"/>
      <c r="B126" s="355"/>
      <c r="C126" s="353"/>
      <c r="D126" s="371"/>
      <c r="E126" s="371"/>
      <c r="F126" s="361"/>
      <c r="G126" s="380"/>
    </row>
    <row r="127" spans="1:7">
      <c r="A127" s="351"/>
      <c r="B127" s="355"/>
      <c r="C127" s="353"/>
      <c r="D127" s="371"/>
      <c r="E127" s="371"/>
      <c r="F127" s="361"/>
      <c r="G127" s="380"/>
    </row>
    <row r="128" spans="1:7">
      <c r="A128" s="351"/>
      <c r="B128" s="355"/>
      <c r="C128" s="353"/>
      <c r="D128" s="371"/>
      <c r="E128" s="371"/>
      <c r="F128" s="361"/>
      <c r="G128" s="380"/>
    </row>
    <row r="129" spans="1:7">
      <c r="A129" s="351"/>
      <c r="B129" s="355"/>
      <c r="C129" s="353"/>
      <c r="D129" s="371"/>
      <c r="E129" s="371"/>
      <c r="F129" s="361"/>
      <c r="G129" s="380"/>
    </row>
    <row r="130" spans="1:7">
      <c r="A130" s="351"/>
      <c r="B130" s="355"/>
      <c r="C130" s="353"/>
      <c r="D130" s="371"/>
      <c r="E130" s="371"/>
      <c r="F130" s="361"/>
      <c r="G130" s="380"/>
    </row>
    <row r="131" spans="1:7">
      <c r="A131" s="351"/>
      <c r="B131" s="355"/>
      <c r="C131" s="353"/>
      <c r="D131" s="371"/>
      <c r="E131" s="371"/>
      <c r="F131" s="361"/>
      <c r="G131" s="380"/>
    </row>
    <row r="132" spans="1:7">
      <c r="A132" s="351"/>
      <c r="B132" s="355"/>
      <c r="C132" s="353"/>
      <c r="D132" s="371"/>
      <c r="E132" s="371"/>
      <c r="F132" s="361"/>
      <c r="G132" s="380"/>
    </row>
    <row r="133" spans="1:7">
      <c r="A133" s="351"/>
      <c r="B133" s="355"/>
      <c r="C133" s="353"/>
      <c r="D133" s="371"/>
      <c r="E133" s="371"/>
      <c r="F133" s="361"/>
      <c r="G133" s="380"/>
    </row>
    <row r="134" spans="1:7">
      <c r="A134" s="351"/>
      <c r="B134" s="355"/>
      <c r="C134" s="353"/>
      <c r="D134" s="371"/>
      <c r="E134" s="371"/>
      <c r="F134" s="361"/>
      <c r="G134" s="380"/>
    </row>
    <row r="135" spans="1:7">
      <c r="A135" s="351"/>
      <c r="B135" s="355"/>
      <c r="C135" s="353"/>
      <c r="D135" s="371"/>
      <c r="E135" s="371"/>
      <c r="F135" s="361"/>
      <c r="G135" s="380"/>
    </row>
    <row r="136" spans="1:7">
      <c r="A136" s="351"/>
      <c r="B136" s="355"/>
      <c r="C136" s="353"/>
      <c r="D136" s="371"/>
      <c r="E136" s="371"/>
      <c r="F136" s="361"/>
      <c r="G136" s="380"/>
    </row>
    <row r="137" spans="1:7">
      <c r="A137" s="351"/>
      <c r="B137" s="355"/>
      <c r="C137" s="353"/>
      <c r="D137" s="371"/>
      <c r="E137" s="371"/>
      <c r="F137" s="361"/>
      <c r="G137" s="380"/>
    </row>
    <row r="138" spans="1:7">
      <c r="A138" s="351"/>
      <c r="B138" s="355"/>
      <c r="C138" s="353"/>
      <c r="D138" s="371"/>
      <c r="E138" s="371"/>
      <c r="F138" s="361"/>
      <c r="G138" s="380"/>
    </row>
    <row r="139" spans="1:7">
      <c r="A139" s="351"/>
      <c r="B139" s="355"/>
      <c r="C139" s="353"/>
      <c r="D139" s="371"/>
      <c r="E139" s="371"/>
      <c r="F139" s="361"/>
      <c r="G139" s="380"/>
    </row>
    <row r="140" spans="1:7">
      <c r="A140" s="351"/>
      <c r="B140" s="355"/>
      <c r="C140" s="353"/>
      <c r="D140" s="371"/>
      <c r="E140" s="371"/>
      <c r="F140" s="361"/>
      <c r="G140" s="380"/>
    </row>
    <row r="141" spans="1:7">
      <c r="A141" s="351"/>
      <c r="B141" s="355"/>
      <c r="C141" s="353"/>
      <c r="D141" s="371"/>
      <c r="E141" s="371"/>
      <c r="F141" s="361"/>
      <c r="G141" s="380"/>
    </row>
    <row r="142" spans="1:7">
      <c r="A142" s="351"/>
      <c r="B142" s="355"/>
      <c r="C142" s="353"/>
      <c r="D142" s="371"/>
      <c r="E142" s="371"/>
      <c r="F142" s="361"/>
      <c r="G142" s="380"/>
    </row>
    <row r="143" spans="1:7">
      <c r="A143" s="351"/>
      <c r="B143" s="355"/>
      <c r="C143" s="353"/>
      <c r="D143" s="371"/>
      <c r="E143" s="371"/>
      <c r="F143" s="361"/>
      <c r="G143" s="380"/>
    </row>
    <row r="144" spans="1:7">
      <c r="A144" s="351"/>
      <c r="B144" s="355"/>
      <c r="C144" s="353"/>
      <c r="D144" s="371"/>
      <c r="E144" s="371"/>
      <c r="F144" s="361"/>
      <c r="G144" s="380"/>
    </row>
    <row r="145" spans="1:7">
      <c r="A145" s="351"/>
      <c r="B145" s="355"/>
      <c r="C145" s="353"/>
      <c r="D145" s="371"/>
      <c r="E145" s="371"/>
      <c r="F145" s="361"/>
      <c r="G145" s="380"/>
    </row>
    <row r="146" spans="1:7">
      <c r="A146" s="351"/>
      <c r="B146" s="355"/>
      <c r="C146" s="353"/>
      <c r="D146" s="371"/>
      <c r="E146" s="371"/>
      <c r="F146" s="361"/>
      <c r="G146" s="380"/>
    </row>
    <row r="147" spans="1:7">
      <c r="A147" s="351"/>
      <c r="B147" s="355"/>
      <c r="C147" s="353"/>
      <c r="D147" s="371"/>
      <c r="E147" s="371"/>
      <c r="F147" s="361"/>
      <c r="G147" s="380"/>
    </row>
    <row r="148" spans="1:7">
      <c r="A148" s="351"/>
      <c r="B148" s="355"/>
      <c r="C148" s="353"/>
      <c r="D148" s="371"/>
      <c r="E148" s="371"/>
      <c r="F148" s="361"/>
      <c r="G148" s="380"/>
    </row>
    <row r="149" spans="1:7">
      <c r="A149" s="351"/>
      <c r="B149" s="355"/>
      <c r="C149" s="353"/>
      <c r="D149" s="371"/>
      <c r="E149" s="371"/>
      <c r="F149" s="361"/>
      <c r="G149" s="380"/>
    </row>
    <row r="150" spans="1:7">
      <c r="A150" s="351"/>
      <c r="B150" s="355"/>
      <c r="C150" s="353"/>
      <c r="D150" s="371"/>
      <c r="E150" s="371"/>
      <c r="F150" s="361"/>
      <c r="G150" s="380"/>
    </row>
    <row r="151" spans="1:7">
      <c r="A151" s="351"/>
      <c r="B151" s="355"/>
      <c r="C151" s="353"/>
      <c r="D151" s="371"/>
      <c r="E151" s="371"/>
      <c r="F151" s="361"/>
      <c r="G151" s="380"/>
    </row>
    <row r="152" spans="1:7">
      <c r="A152" s="351"/>
      <c r="B152" s="355"/>
      <c r="C152" s="353"/>
      <c r="D152" s="371"/>
      <c r="E152" s="371"/>
      <c r="F152" s="361"/>
      <c r="G152" s="380"/>
    </row>
    <row r="153" spans="1:7">
      <c r="A153" s="351"/>
      <c r="B153" s="355"/>
      <c r="C153" s="353"/>
      <c r="D153" s="371"/>
      <c r="E153" s="371"/>
      <c r="F153" s="361"/>
      <c r="G153" s="380"/>
    </row>
    <row r="154" spans="1:7">
      <c r="A154" s="351"/>
      <c r="B154" s="355"/>
      <c r="C154" s="353"/>
      <c r="D154" s="371"/>
      <c r="E154" s="371"/>
      <c r="F154" s="361"/>
      <c r="G154" s="380"/>
    </row>
    <row r="155" spans="1:7">
      <c r="A155" s="351"/>
      <c r="B155" s="355"/>
      <c r="C155" s="353"/>
      <c r="D155" s="371"/>
      <c r="E155" s="371"/>
      <c r="F155" s="361"/>
      <c r="G155" s="380"/>
    </row>
    <row r="156" spans="1:7">
      <c r="A156" s="351"/>
      <c r="B156" s="355"/>
      <c r="C156" s="353"/>
      <c r="D156" s="371"/>
      <c r="E156" s="371"/>
      <c r="F156" s="361"/>
      <c r="G156" s="380"/>
    </row>
    <row r="157" spans="1:7">
      <c r="A157" s="351"/>
      <c r="B157" s="355"/>
      <c r="C157" s="353"/>
      <c r="D157" s="371"/>
      <c r="E157" s="371"/>
      <c r="F157" s="361"/>
      <c r="G157" s="380"/>
    </row>
    <row r="158" spans="1:7">
      <c r="A158" s="351"/>
      <c r="B158" s="355"/>
      <c r="C158" s="353"/>
      <c r="D158" s="371"/>
      <c r="E158" s="371"/>
      <c r="F158" s="361"/>
      <c r="G158" s="380"/>
    </row>
    <row r="159" spans="1:7">
      <c r="A159" s="351"/>
      <c r="B159" s="355"/>
      <c r="C159" s="353"/>
      <c r="D159" s="371"/>
      <c r="E159" s="371"/>
      <c r="F159" s="361"/>
      <c r="G159" s="380"/>
    </row>
    <row r="160" spans="1:7">
      <c r="A160" s="351"/>
      <c r="B160" s="355"/>
      <c r="C160" s="353"/>
      <c r="D160" s="371"/>
      <c r="E160" s="371"/>
      <c r="F160" s="361"/>
      <c r="G160" s="380"/>
    </row>
    <row r="161" spans="1:7">
      <c r="A161" s="351"/>
      <c r="B161" s="355"/>
      <c r="C161" s="353"/>
      <c r="D161" s="371"/>
      <c r="E161" s="371"/>
      <c r="F161" s="361"/>
      <c r="G161" s="380"/>
    </row>
    <row r="162" spans="1:7">
      <c r="A162" s="351"/>
      <c r="B162" s="355"/>
      <c r="C162" s="353"/>
      <c r="D162" s="371"/>
      <c r="E162" s="371"/>
      <c r="F162" s="361"/>
      <c r="G162" s="380"/>
    </row>
    <row r="163" spans="1:7">
      <c r="A163" s="351"/>
      <c r="B163" s="355"/>
      <c r="C163" s="353"/>
      <c r="D163" s="371"/>
      <c r="E163" s="371"/>
      <c r="F163" s="361"/>
      <c r="G163" s="380"/>
    </row>
    <row r="164" spans="1:7">
      <c r="A164" s="351"/>
      <c r="B164" s="355"/>
      <c r="C164" s="353"/>
      <c r="D164" s="371"/>
      <c r="E164" s="371"/>
      <c r="F164" s="361"/>
      <c r="G164" s="380"/>
    </row>
    <row r="165" spans="1:7">
      <c r="A165" s="351"/>
      <c r="B165" s="355"/>
      <c r="C165" s="353"/>
      <c r="D165" s="371"/>
      <c r="E165" s="371"/>
      <c r="F165" s="361"/>
      <c r="G165" s="380"/>
    </row>
    <row r="166" spans="1:7">
      <c r="A166" s="351"/>
      <c r="B166" s="355"/>
      <c r="C166" s="353"/>
      <c r="D166" s="371"/>
      <c r="E166" s="371"/>
      <c r="F166" s="361"/>
      <c r="G166" s="380"/>
    </row>
    <row r="167" spans="1:7">
      <c r="A167" s="351"/>
      <c r="B167" s="355"/>
      <c r="C167" s="353"/>
      <c r="D167" s="371"/>
      <c r="E167" s="371"/>
      <c r="F167" s="361"/>
      <c r="G167" s="380"/>
    </row>
    <row r="168" spans="1:7">
      <c r="A168" s="351"/>
      <c r="B168" s="355"/>
      <c r="C168" s="353"/>
      <c r="D168" s="371"/>
      <c r="E168" s="371"/>
      <c r="F168" s="361"/>
      <c r="G168" s="380"/>
    </row>
    <row r="169" spans="1:7">
      <c r="A169" s="385"/>
      <c r="B169" s="356"/>
      <c r="C169" s="384"/>
      <c r="D169" s="372"/>
      <c r="E169" s="372"/>
      <c r="F169" s="362"/>
      <c r="G169" s="381"/>
    </row>
  </sheetData>
  <sheetProtection sheet="1" formatCells="0" formatRows="0" insertRows="0" deleteRows="0" selectLockedCells="1" sort="0" autoFilter="0" pivotTables="0"/>
  <dataConsolidate/>
  <mergeCells count="1">
    <mergeCell ref="A1:G1"/>
  </mergeCells>
  <phoneticPr fontId="3"/>
  <dataValidations count="1">
    <dataValidation type="list" allowBlank="1" showInputMessage="1" showErrorMessage="1" sqref="C8:C169" xr:uid="{00000000-0002-0000-05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scale="82" fitToHeight="0"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入力!$C$40:$C$71</xm:f>
          </x14:formula1>
          <xm:sqref>A8:A169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A1:AI51"/>
  <sheetViews>
    <sheetView showGridLines="0" view="pageBreakPreview" zoomScaleNormal="100" zoomScaleSheetLayoutView="100" workbookViewId="0">
      <selection activeCell="AN8" sqref="AN8"/>
    </sheetView>
  </sheetViews>
  <sheetFormatPr defaultColWidth="9" defaultRowHeight="13.5"/>
  <cols>
    <col min="1" max="1" width="1.875" style="116" customWidth="1"/>
    <col min="2" max="34" width="2.5" style="116" customWidth="1"/>
    <col min="35" max="35" width="1.875" style="116" customWidth="1"/>
    <col min="36" max="16384" width="9" style="116"/>
  </cols>
  <sheetData>
    <row r="1" spans="1:35" ht="24" customHeight="1">
      <c r="A1" s="661" t="s">
        <v>298</v>
      </c>
      <c r="B1" s="661"/>
      <c r="C1" s="661"/>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row>
    <row r="2" spans="1:35" ht="15" customHeight="1">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1:35" ht="18" customHeight="1">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662" t="str">
        <f>IF(入力!D8="","令和　 年　 月 　日",入力!D8)</f>
        <v>令和　 年　 月 　日</v>
      </c>
      <c r="AA3" s="662"/>
      <c r="AB3" s="662"/>
      <c r="AC3" s="662"/>
      <c r="AD3" s="662"/>
      <c r="AE3" s="662"/>
      <c r="AF3" s="662"/>
      <c r="AG3" s="662"/>
      <c r="AH3" s="662"/>
      <c r="AI3" s="285"/>
    </row>
    <row r="4" spans="1:35" ht="18" customHeight="1">
      <c r="A4" s="285"/>
      <c r="B4" s="285" t="s">
        <v>299</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row>
    <row r="5" spans="1:35" ht="18" customHeight="1">
      <c r="A5" s="285"/>
      <c r="B5" s="285" t="s">
        <v>300</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row>
    <row r="6" spans="1:35" ht="18" customHeight="1">
      <c r="A6" s="285"/>
      <c r="B6" s="285" t="s">
        <v>301</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row>
    <row r="7" spans="1:35" ht="12" customHeight="1">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row>
    <row r="8" spans="1:35" ht="18.75" customHeight="1">
      <c r="A8" s="285"/>
      <c r="B8" s="285"/>
      <c r="C8" s="285"/>
      <c r="D8" s="285"/>
      <c r="E8" s="285"/>
      <c r="F8" s="285"/>
      <c r="G8" s="285"/>
      <c r="H8" s="285"/>
      <c r="I8" s="285"/>
      <c r="J8" s="285"/>
      <c r="K8" s="285"/>
      <c r="L8" s="285"/>
      <c r="M8" s="285"/>
      <c r="N8" s="285"/>
      <c r="O8" s="663" t="s">
        <v>302</v>
      </c>
      <c r="P8" s="663"/>
      <c r="Q8" s="663"/>
      <c r="R8" s="663"/>
      <c r="S8" s="663"/>
      <c r="T8" s="663"/>
      <c r="U8" s="285"/>
      <c r="V8" s="664" t="str">
        <f>入力!D15&amp;""</f>
        <v/>
      </c>
      <c r="W8" s="664"/>
      <c r="X8" s="664"/>
      <c r="Y8" s="664"/>
      <c r="Z8" s="664"/>
      <c r="AA8" s="664"/>
      <c r="AB8" s="664"/>
      <c r="AC8" s="664"/>
      <c r="AD8" s="664"/>
      <c r="AE8" s="664"/>
      <c r="AF8" s="664"/>
      <c r="AG8" s="664"/>
      <c r="AH8" s="664"/>
      <c r="AI8" s="245"/>
    </row>
    <row r="9" spans="1:35" ht="7.5" customHeight="1">
      <c r="A9" s="285"/>
      <c r="B9" s="285"/>
      <c r="C9" s="285"/>
      <c r="D9" s="285"/>
      <c r="E9" s="285"/>
      <c r="F9" s="285"/>
      <c r="G9" s="285"/>
      <c r="H9" s="285"/>
      <c r="I9" s="285"/>
      <c r="J9" s="285"/>
      <c r="K9" s="285"/>
      <c r="L9" s="285"/>
      <c r="M9" s="285"/>
      <c r="N9" s="285"/>
      <c r="O9" s="284"/>
      <c r="P9" s="284"/>
      <c r="Q9" s="284"/>
      <c r="R9" s="284"/>
      <c r="S9" s="284"/>
      <c r="T9" s="284"/>
      <c r="U9" s="285"/>
      <c r="V9" s="285"/>
      <c r="W9" s="246"/>
      <c r="X9" s="246"/>
      <c r="Y9" s="246"/>
      <c r="Z9" s="246"/>
      <c r="AA9" s="246"/>
      <c r="AB9" s="246"/>
      <c r="AC9" s="246"/>
      <c r="AD9" s="246"/>
      <c r="AE9" s="246"/>
      <c r="AF9" s="246"/>
      <c r="AG9" s="246"/>
      <c r="AH9" s="246"/>
      <c r="AI9" s="245"/>
    </row>
    <row r="10" spans="1:35" ht="18.75" customHeight="1">
      <c r="A10" s="285"/>
      <c r="B10" s="285"/>
      <c r="C10" s="285"/>
      <c r="D10" s="285"/>
      <c r="E10" s="285"/>
      <c r="F10" s="285"/>
      <c r="G10" s="285"/>
      <c r="H10" s="285"/>
      <c r="I10" s="285"/>
      <c r="J10" s="285"/>
      <c r="K10" s="285"/>
      <c r="L10" s="285"/>
      <c r="M10" s="285"/>
      <c r="N10" s="285"/>
      <c r="O10" s="663" t="s">
        <v>303</v>
      </c>
      <c r="P10" s="663"/>
      <c r="Q10" s="663"/>
      <c r="R10" s="663"/>
      <c r="S10" s="663"/>
      <c r="T10" s="663"/>
      <c r="U10" s="285"/>
      <c r="V10" s="664" t="str">
        <f>入力!D17&amp;""</f>
        <v/>
      </c>
      <c r="W10" s="665"/>
      <c r="X10" s="665"/>
      <c r="Y10" s="665"/>
      <c r="Z10" s="665"/>
      <c r="AA10" s="665"/>
      <c r="AB10" s="665"/>
      <c r="AC10" s="665"/>
      <c r="AD10" s="665"/>
      <c r="AE10" s="665"/>
      <c r="AF10" s="665"/>
      <c r="AG10" s="665"/>
      <c r="AH10" s="665"/>
      <c r="AI10" s="245"/>
    </row>
    <row r="11" spans="1:35" ht="7.5" customHeight="1">
      <c r="A11" s="285"/>
      <c r="B11" s="285"/>
      <c r="C11" s="285"/>
      <c r="D11" s="285"/>
      <c r="E11" s="285"/>
      <c r="F11" s="285"/>
      <c r="G11" s="285"/>
      <c r="H11" s="285"/>
      <c r="I11" s="285"/>
      <c r="J11" s="285"/>
      <c r="K11" s="285"/>
      <c r="L11" s="285"/>
      <c r="M11" s="285"/>
      <c r="N11" s="285"/>
      <c r="O11" s="284"/>
      <c r="P11" s="284"/>
      <c r="Q11" s="284"/>
      <c r="R11" s="284"/>
      <c r="S11" s="284"/>
      <c r="T11" s="284"/>
      <c r="U11" s="285"/>
      <c r="V11" s="285"/>
      <c r="W11" s="246"/>
      <c r="X11" s="246"/>
      <c r="Y11" s="246"/>
      <c r="Z11" s="246"/>
      <c r="AA11" s="246"/>
      <c r="AB11" s="246"/>
      <c r="AC11" s="246"/>
      <c r="AD11" s="246"/>
      <c r="AE11" s="246"/>
      <c r="AF11" s="246"/>
      <c r="AG11" s="246"/>
      <c r="AH11" s="246"/>
      <c r="AI11" s="245"/>
    </row>
    <row r="12" spans="1:35" ht="18.75" customHeight="1">
      <c r="A12" s="285"/>
      <c r="B12" s="285"/>
      <c r="C12" s="285"/>
      <c r="D12" s="285"/>
      <c r="E12" s="285"/>
      <c r="F12" s="285"/>
      <c r="G12" s="285"/>
      <c r="H12" s="285"/>
      <c r="I12" s="285"/>
      <c r="J12" s="285"/>
      <c r="K12" s="285"/>
      <c r="L12" s="285"/>
      <c r="M12" s="285"/>
      <c r="N12" s="285"/>
      <c r="O12" s="663" t="s">
        <v>304</v>
      </c>
      <c r="P12" s="663"/>
      <c r="Q12" s="663"/>
      <c r="R12" s="663"/>
      <c r="S12" s="663"/>
      <c r="T12" s="663"/>
      <c r="U12" s="285"/>
      <c r="V12" s="664" t="str">
        <f>入力!D18&amp;"　"&amp;入力!D20</f>
        <v>　</v>
      </c>
      <c r="W12" s="665"/>
      <c r="X12" s="665"/>
      <c r="Y12" s="665"/>
      <c r="Z12" s="665"/>
      <c r="AA12" s="665"/>
      <c r="AB12" s="665"/>
      <c r="AC12" s="665"/>
      <c r="AD12" s="665"/>
      <c r="AE12" s="665"/>
      <c r="AF12" s="665"/>
      <c r="AG12" s="665"/>
      <c r="AH12" s="285"/>
      <c r="AI12" s="285"/>
    </row>
    <row r="13" spans="1:35" ht="12" customHeight="1">
      <c r="A13" s="285"/>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row>
    <row r="14" spans="1:35" ht="18.75" customHeight="1">
      <c r="A14" s="285"/>
      <c r="B14" s="666" t="s">
        <v>305</v>
      </c>
      <c r="C14" s="666"/>
      <c r="D14" s="666"/>
      <c r="E14" s="666"/>
      <c r="F14" s="666"/>
      <c r="G14" s="666"/>
      <c r="H14" s="666"/>
      <c r="I14" s="666"/>
      <c r="J14" s="666"/>
      <c r="K14" s="666"/>
      <c r="L14" s="666"/>
      <c r="M14" s="666"/>
      <c r="N14" s="666"/>
      <c r="O14" s="666"/>
      <c r="P14" s="666"/>
      <c r="Q14" s="666"/>
      <c r="R14" s="666"/>
      <c r="S14" s="666"/>
      <c r="T14" s="666"/>
      <c r="U14" s="666"/>
      <c r="V14" s="666"/>
      <c r="W14" s="666"/>
      <c r="X14" s="666"/>
      <c r="Y14" s="666"/>
      <c r="Z14" s="666"/>
      <c r="AA14" s="666"/>
      <c r="AB14" s="666"/>
      <c r="AC14" s="666"/>
      <c r="AD14" s="666"/>
      <c r="AE14" s="666"/>
      <c r="AF14" s="666"/>
      <c r="AG14" s="666"/>
      <c r="AH14" s="666"/>
      <c r="AI14" s="666"/>
    </row>
    <row r="15" spans="1:35" ht="18.75" customHeight="1">
      <c r="A15" s="285" t="s">
        <v>306</v>
      </c>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row>
    <row r="16" spans="1:35" ht="7.5" customHeight="1">
      <c r="A16" s="285"/>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row>
    <row r="17" spans="1:35" ht="12" customHeight="1">
      <c r="A17" s="667" t="s">
        <v>307</v>
      </c>
      <c r="B17" s="667"/>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row>
    <row r="18" spans="1:35" ht="7.5" customHeight="1">
      <c r="A18" s="285"/>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row>
    <row r="19" spans="1:35" ht="18.75" customHeight="1">
      <c r="A19" s="285" t="s">
        <v>337</v>
      </c>
      <c r="B19" s="285"/>
      <c r="C19" s="285"/>
      <c r="D19" s="285"/>
      <c r="E19" s="285"/>
      <c r="F19" s="285"/>
      <c r="G19" s="285"/>
      <c r="H19" s="285"/>
      <c r="I19" s="285"/>
      <c r="J19" s="285"/>
      <c r="K19" s="285"/>
      <c r="L19" s="285"/>
      <c r="M19" s="285"/>
      <c r="N19" s="285"/>
      <c r="O19" s="669"/>
      <c r="P19" s="669"/>
      <c r="Q19" s="669"/>
      <c r="R19" s="669"/>
      <c r="S19" s="285"/>
      <c r="T19" s="285"/>
      <c r="U19" s="285"/>
      <c r="V19" s="285"/>
      <c r="W19" s="285"/>
      <c r="X19" s="285"/>
      <c r="Y19" s="285"/>
      <c r="Z19" s="285"/>
      <c r="AA19" s="285"/>
      <c r="AB19" s="285"/>
      <c r="AC19" s="285"/>
      <c r="AD19" s="285"/>
      <c r="AE19" s="285"/>
      <c r="AF19" s="285"/>
      <c r="AG19" s="285"/>
      <c r="AH19" s="285"/>
      <c r="AI19" s="285"/>
    </row>
    <row r="20" spans="1:35" ht="15" customHeight="1">
      <c r="A20" s="285"/>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row>
    <row r="21" spans="1:35" ht="18.75" customHeight="1">
      <c r="A21" s="285" t="s">
        <v>308</v>
      </c>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row>
    <row r="22" spans="1:35" ht="7.5" customHeight="1">
      <c r="A22" s="285"/>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row>
    <row r="23" spans="1:35" ht="18.75" customHeight="1">
      <c r="A23" s="304" t="s">
        <v>327</v>
      </c>
      <c r="B23" s="285"/>
      <c r="C23" s="285"/>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row>
    <row r="24" spans="1:35" ht="18.75" customHeight="1">
      <c r="A24" s="285"/>
      <c r="B24" s="668" t="s">
        <v>303</v>
      </c>
      <c r="C24" s="668"/>
      <c r="D24" s="668"/>
      <c r="E24" s="668"/>
      <c r="F24" s="668"/>
      <c r="G24" s="668"/>
      <c r="H24" s="668"/>
      <c r="I24" s="668"/>
      <c r="J24" s="668"/>
      <c r="K24" s="668"/>
      <c r="L24" s="668" t="s">
        <v>309</v>
      </c>
      <c r="M24" s="668"/>
      <c r="N24" s="668"/>
      <c r="O24" s="668"/>
      <c r="P24" s="668"/>
      <c r="Q24" s="668"/>
      <c r="R24" s="668"/>
      <c r="S24" s="668"/>
      <c r="T24" s="668"/>
      <c r="U24" s="668"/>
      <c r="V24" s="668"/>
      <c r="W24" s="668"/>
      <c r="X24" s="668"/>
      <c r="Y24" s="668"/>
      <c r="Z24" s="668"/>
      <c r="AA24" s="668"/>
      <c r="AB24" s="668"/>
      <c r="AC24" s="668" t="s">
        <v>310</v>
      </c>
      <c r="AD24" s="668"/>
      <c r="AE24" s="668"/>
      <c r="AF24" s="668"/>
      <c r="AG24" s="668"/>
      <c r="AH24" s="668"/>
      <c r="AI24" s="668"/>
    </row>
    <row r="25" spans="1:35" ht="18.75" customHeight="1">
      <c r="A25" s="285"/>
      <c r="B25" s="670"/>
      <c r="C25" s="670"/>
      <c r="D25" s="670"/>
      <c r="E25" s="670"/>
      <c r="F25" s="670"/>
      <c r="G25" s="670"/>
      <c r="H25" s="670"/>
      <c r="I25" s="670"/>
      <c r="J25" s="670"/>
      <c r="K25" s="670"/>
      <c r="L25" s="670"/>
      <c r="M25" s="670"/>
      <c r="N25" s="670"/>
      <c r="O25" s="670"/>
      <c r="P25" s="670"/>
      <c r="Q25" s="670"/>
      <c r="R25" s="670"/>
      <c r="S25" s="670"/>
      <c r="T25" s="670"/>
      <c r="U25" s="670"/>
      <c r="V25" s="670"/>
      <c r="W25" s="670"/>
      <c r="X25" s="670"/>
      <c r="Y25" s="670"/>
      <c r="Z25" s="670"/>
      <c r="AA25" s="670"/>
      <c r="AB25" s="670"/>
      <c r="AC25" s="670"/>
      <c r="AD25" s="670"/>
      <c r="AE25" s="670"/>
      <c r="AF25" s="670"/>
      <c r="AG25" s="670"/>
      <c r="AH25" s="670"/>
      <c r="AI25" s="670"/>
    </row>
    <row r="26" spans="1:35" ht="7.5" customHeight="1">
      <c r="A26" s="285"/>
      <c r="B26" s="285"/>
      <c r="C26" s="285"/>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row>
    <row r="27" spans="1:35" ht="18.75" customHeight="1">
      <c r="A27" s="304" t="s">
        <v>328</v>
      </c>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row>
    <row r="28" spans="1:35" ht="18.75" customHeight="1">
      <c r="A28" s="285"/>
      <c r="B28" s="668" t="s">
        <v>303</v>
      </c>
      <c r="C28" s="668"/>
      <c r="D28" s="668"/>
      <c r="E28" s="668"/>
      <c r="F28" s="668"/>
      <c r="G28" s="668"/>
      <c r="H28" s="668"/>
      <c r="I28" s="668"/>
      <c r="J28" s="668"/>
      <c r="K28" s="668"/>
      <c r="L28" s="668" t="s">
        <v>309</v>
      </c>
      <c r="M28" s="668"/>
      <c r="N28" s="668"/>
      <c r="O28" s="668"/>
      <c r="P28" s="668"/>
      <c r="Q28" s="668"/>
      <c r="R28" s="668"/>
      <c r="S28" s="668"/>
      <c r="T28" s="668"/>
      <c r="U28" s="668"/>
      <c r="V28" s="668"/>
      <c r="W28" s="668"/>
      <c r="X28" s="668"/>
      <c r="Y28" s="668"/>
      <c r="Z28" s="668"/>
      <c r="AA28" s="668"/>
      <c r="AB28" s="668"/>
      <c r="AC28" s="668" t="s">
        <v>310</v>
      </c>
      <c r="AD28" s="668"/>
      <c r="AE28" s="668"/>
      <c r="AF28" s="668"/>
      <c r="AG28" s="668"/>
      <c r="AH28" s="668"/>
      <c r="AI28" s="668"/>
    </row>
    <row r="29" spans="1:35" ht="18.75" customHeight="1">
      <c r="A29" s="285"/>
      <c r="B29" s="670"/>
      <c r="C29" s="670"/>
      <c r="D29" s="670"/>
      <c r="E29" s="670"/>
      <c r="F29" s="670"/>
      <c r="G29" s="670"/>
      <c r="H29" s="670"/>
      <c r="I29" s="670"/>
      <c r="J29" s="670"/>
      <c r="K29" s="670"/>
      <c r="L29" s="670"/>
      <c r="M29" s="670"/>
      <c r="N29" s="670"/>
      <c r="O29" s="670"/>
      <c r="P29" s="670"/>
      <c r="Q29" s="670"/>
      <c r="R29" s="670"/>
      <c r="S29" s="670"/>
      <c r="T29" s="670"/>
      <c r="U29" s="670"/>
      <c r="V29" s="670"/>
      <c r="W29" s="670"/>
      <c r="X29" s="670"/>
      <c r="Y29" s="670"/>
      <c r="Z29" s="670"/>
      <c r="AA29" s="670"/>
      <c r="AB29" s="670"/>
      <c r="AC29" s="670"/>
      <c r="AD29" s="670"/>
      <c r="AE29" s="670"/>
      <c r="AF29" s="670"/>
      <c r="AG29" s="670"/>
      <c r="AH29" s="670"/>
      <c r="AI29" s="670"/>
    </row>
    <row r="30" spans="1:35" ht="18.75" customHeight="1">
      <c r="A30" s="285"/>
      <c r="B30" s="670"/>
      <c r="C30" s="670"/>
      <c r="D30" s="670"/>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0"/>
    </row>
    <row r="31" spans="1:35" ht="18.75" customHeight="1">
      <c r="A31" s="285"/>
      <c r="B31" s="670"/>
      <c r="C31" s="670"/>
      <c r="D31" s="670"/>
      <c r="E31" s="670"/>
      <c r="F31" s="670"/>
      <c r="G31" s="670"/>
      <c r="H31" s="670"/>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0"/>
      <c r="AH31" s="670"/>
      <c r="AI31" s="670"/>
    </row>
    <row r="32" spans="1:35" ht="7.5" customHeight="1">
      <c r="A32" s="285"/>
      <c r="B32" s="285"/>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row>
    <row r="33" spans="1:35" ht="18.75" customHeight="1">
      <c r="A33" s="304" t="s">
        <v>329</v>
      </c>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row>
    <row r="34" spans="1:35" ht="18.75" customHeight="1">
      <c r="A34" s="285"/>
      <c r="B34" s="668" t="s">
        <v>303</v>
      </c>
      <c r="C34" s="668"/>
      <c r="D34" s="668"/>
      <c r="E34" s="668"/>
      <c r="F34" s="668"/>
      <c r="G34" s="668"/>
      <c r="H34" s="668"/>
      <c r="I34" s="668"/>
      <c r="J34" s="668"/>
      <c r="K34" s="668"/>
      <c r="L34" s="668" t="s">
        <v>309</v>
      </c>
      <c r="M34" s="668"/>
      <c r="N34" s="668"/>
      <c r="O34" s="668"/>
      <c r="P34" s="668"/>
      <c r="Q34" s="668"/>
      <c r="R34" s="668"/>
      <c r="S34" s="668"/>
      <c r="T34" s="668"/>
      <c r="U34" s="668"/>
      <c r="V34" s="668"/>
      <c r="W34" s="668"/>
      <c r="X34" s="668"/>
      <c r="Y34" s="668"/>
      <c r="Z34" s="668"/>
      <c r="AA34" s="668"/>
      <c r="AB34" s="668"/>
      <c r="AC34" s="668" t="s">
        <v>310</v>
      </c>
      <c r="AD34" s="668"/>
      <c r="AE34" s="668"/>
      <c r="AF34" s="668"/>
      <c r="AG34" s="668"/>
      <c r="AH34" s="668"/>
      <c r="AI34" s="668"/>
    </row>
    <row r="35" spans="1:35" ht="18.75" customHeight="1">
      <c r="A35" s="285"/>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0"/>
      <c r="AB35" s="670"/>
      <c r="AC35" s="670"/>
      <c r="AD35" s="670"/>
      <c r="AE35" s="670"/>
      <c r="AF35" s="670"/>
      <c r="AG35" s="670"/>
      <c r="AH35" s="670"/>
      <c r="AI35" s="670"/>
    </row>
    <row r="36" spans="1:35" ht="18.75" customHeight="1">
      <c r="A36" s="285"/>
      <c r="B36" s="670"/>
      <c r="C36" s="670"/>
      <c r="D36" s="670"/>
      <c r="E36" s="670"/>
      <c r="F36" s="670"/>
      <c r="G36" s="670"/>
      <c r="H36" s="670"/>
      <c r="I36" s="670"/>
      <c r="J36" s="670"/>
      <c r="K36" s="670"/>
      <c r="L36" s="670"/>
      <c r="M36" s="670"/>
      <c r="N36" s="670"/>
      <c r="O36" s="670"/>
      <c r="P36" s="670"/>
      <c r="Q36" s="670"/>
      <c r="R36" s="670"/>
      <c r="S36" s="670"/>
      <c r="T36" s="670"/>
      <c r="U36" s="670"/>
      <c r="V36" s="670"/>
      <c r="W36" s="670"/>
      <c r="X36" s="670"/>
      <c r="Y36" s="670"/>
      <c r="Z36" s="670"/>
      <c r="AA36" s="670"/>
      <c r="AB36" s="670"/>
      <c r="AC36" s="670"/>
      <c r="AD36" s="670"/>
      <c r="AE36" s="670"/>
      <c r="AF36" s="670"/>
      <c r="AG36" s="670"/>
      <c r="AH36" s="670"/>
      <c r="AI36" s="670"/>
    </row>
    <row r="37" spans="1:35" ht="18.75" customHeight="1">
      <c r="A37" s="285"/>
      <c r="B37" s="670"/>
      <c r="C37" s="670"/>
      <c r="D37" s="670"/>
      <c r="E37" s="670"/>
      <c r="F37" s="670"/>
      <c r="G37" s="670"/>
      <c r="H37" s="670"/>
      <c r="I37" s="670"/>
      <c r="J37" s="670"/>
      <c r="K37" s="670"/>
      <c r="L37" s="670"/>
      <c r="M37" s="670"/>
      <c r="N37" s="670"/>
      <c r="O37" s="670"/>
      <c r="P37" s="670"/>
      <c r="Q37" s="670"/>
      <c r="R37" s="670"/>
      <c r="S37" s="670"/>
      <c r="T37" s="670"/>
      <c r="U37" s="670"/>
      <c r="V37" s="670"/>
      <c r="W37" s="670"/>
      <c r="X37" s="670"/>
      <c r="Y37" s="670"/>
      <c r="Z37" s="670"/>
      <c r="AA37" s="670"/>
      <c r="AB37" s="670"/>
      <c r="AC37" s="670"/>
      <c r="AD37" s="670"/>
      <c r="AE37" s="670"/>
      <c r="AF37" s="670"/>
      <c r="AG37" s="670"/>
      <c r="AH37" s="670"/>
      <c r="AI37" s="670"/>
    </row>
    <row r="38" spans="1:35" ht="9.9499999999999993" customHeight="1">
      <c r="A38" s="285"/>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row>
    <row r="39" spans="1:35" ht="18.75" customHeight="1">
      <c r="A39" s="285" t="s">
        <v>311</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row>
    <row r="40" spans="1:35" ht="7.5" customHeight="1">
      <c r="A40" s="285"/>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row>
    <row r="41" spans="1:35" ht="18.75" customHeight="1">
      <c r="A41" s="285"/>
      <c r="B41" s="668" t="s">
        <v>312</v>
      </c>
      <c r="C41" s="668"/>
      <c r="D41" s="668"/>
      <c r="E41" s="668"/>
      <c r="F41" s="668"/>
      <c r="G41" s="668"/>
      <c r="H41" s="668"/>
      <c r="I41" s="668" t="s">
        <v>313</v>
      </c>
      <c r="J41" s="668"/>
      <c r="K41" s="668"/>
      <c r="L41" s="668"/>
      <c r="M41" s="668"/>
      <c r="N41" s="668"/>
      <c r="O41" s="668"/>
      <c r="P41" s="668"/>
      <c r="Q41" s="668"/>
      <c r="R41" s="668" t="s">
        <v>314</v>
      </c>
      <c r="S41" s="668"/>
      <c r="T41" s="668"/>
      <c r="U41" s="668"/>
      <c r="V41" s="668"/>
      <c r="W41" s="668"/>
      <c r="X41" s="668"/>
      <c r="Y41" s="668"/>
      <c r="Z41" s="668"/>
      <c r="AA41" s="668"/>
      <c r="AB41" s="668"/>
      <c r="AC41" s="668" t="s">
        <v>315</v>
      </c>
      <c r="AD41" s="668"/>
      <c r="AE41" s="668"/>
      <c r="AF41" s="668"/>
      <c r="AG41" s="668"/>
      <c r="AH41" s="668"/>
      <c r="AI41" s="668"/>
    </row>
    <row r="42" spans="1:35" ht="18.75" customHeight="1">
      <c r="A42" s="285"/>
      <c r="B42" s="670"/>
      <c r="C42" s="670"/>
      <c r="D42" s="670"/>
      <c r="E42" s="670"/>
      <c r="F42" s="670"/>
      <c r="G42" s="670"/>
      <c r="H42" s="670"/>
      <c r="I42" s="670"/>
      <c r="J42" s="670"/>
      <c r="K42" s="670"/>
      <c r="L42" s="670"/>
      <c r="M42" s="670"/>
      <c r="N42" s="670"/>
      <c r="O42" s="670"/>
      <c r="P42" s="670"/>
      <c r="Q42" s="670"/>
      <c r="R42" s="670"/>
      <c r="S42" s="670"/>
      <c r="T42" s="670"/>
      <c r="U42" s="670"/>
      <c r="V42" s="670"/>
      <c r="W42" s="670"/>
      <c r="X42" s="670"/>
      <c r="Y42" s="670"/>
      <c r="Z42" s="670"/>
      <c r="AA42" s="670"/>
      <c r="AB42" s="670"/>
      <c r="AC42" s="670"/>
      <c r="AD42" s="670"/>
      <c r="AE42" s="670"/>
      <c r="AF42" s="670"/>
      <c r="AG42" s="670"/>
      <c r="AH42" s="670"/>
      <c r="AI42" s="670"/>
    </row>
    <row r="43" spans="1:35" ht="18.75" customHeight="1">
      <c r="A43" s="285"/>
      <c r="B43" s="670"/>
      <c r="C43" s="670"/>
      <c r="D43" s="670"/>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0"/>
      <c r="AI43" s="670"/>
    </row>
    <row r="44" spans="1:35" ht="18.75" customHeight="1">
      <c r="A44" s="285"/>
      <c r="B44" s="670"/>
      <c r="C44" s="670"/>
      <c r="D44" s="670"/>
      <c r="E44" s="670"/>
      <c r="F44" s="670"/>
      <c r="G44" s="670"/>
      <c r="H44" s="670"/>
      <c r="I44" s="670"/>
      <c r="J44" s="670"/>
      <c r="K44" s="670"/>
      <c r="L44" s="670"/>
      <c r="M44" s="670"/>
      <c r="N44" s="670"/>
      <c r="O44" s="670"/>
      <c r="P44" s="670"/>
      <c r="Q44" s="670"/>
      <c r="R44" s="670"/>
      <c r="S44" s="670"/>
      <c r="T44" s="670"/>
      <c r="U44" s="670"/>
      <c r="V44" s="670"/>
      <c r="W44" s="670"/>
      <c r="X44" s="670"/>
      <c r="Y44" s="670"/>
      <c r="Z44" s="670"/>
      <c r="AA44" s="670"/>
      <c r="AB44" s="670"/>
      <c r="AC44" s="670"/>
      <c r="AD44" s="670"/>
      <c r="AE44" s="670"/>
      <c r="AF44" s="670"/>
      <c r="AG44" s="670"/>
      <c r="AH44" s="670"/>
      <c r="AI44" s="670"/>
    </row>
    <row r="45" spans="1:35" ht="9.9499999999999993" customHeight="1">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row>
    <row r="46" spans="1:35" ht="18.75" customHeight="1">
      <c r="A46" s="285" t="s">
        <v>316</v>
      </c>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row>
    <row r="47" spans="1:35" ht="7.5" customHeight="1">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row>
    <row r="48" spans="1:35" ht="18.75" customHeight="1">
      <c r="A48" s="285"/>
      <c r="B48" s="668" t="s">
        <v>303</v>
      </c>
      <c r="C48" s="668"/>
      <c r="D48" s="668"/>
      <c r="E48" s="668"/>
      <c r="F48" s="668"/>
      <c r="G48" s="668"/>
      <c r="H48" s="668"/>
      <c r="I48" s="668"/>
      <c r="J48" s="668"/>
      <c r="K48" s="668"/>
      <c r="L48" s="668" t="s">
        <v>309</v>
      </c>
      <c r="M48" s="668"/>
      <c r="N48" s="668"/>
      <c r="O48" s="668"/>
      <c r="P48" s="668"/>
      <c r="Q48" s="668"/>
      <c r="R48" s="668"/>
      <c r="S48" s="668"/>
      <c r="T48" s="668"/>
      <c r="U48" s="668"/>
      <c r="V48" s="668"/>
      <c r="W48" s="668"/>
      <c r="X48" s="668"/>
      <c r="Y48" s="668"/>
      <c r="Z48" s="668"/>
      <c r="AA48" s="668"/>
      <c r="AB48" s="668"/>
      <c r="AC48" s="668" t="s">
        <v>310</v>
      </c>
      <c r="AD48" s="668"/>
      <c r="AE48" s="668"/>
      <c r="AF48" s="668"/>
      <c r="AG48" s="668"/>
      <c r="AH48" s="668"/>
      <c r="AI48" s="668"/>
    </row>
    <row r="49" spans="1:35" ht="18.75" customHeight="1">
      <c r="A49" s="285"/>
      <c r="B49" s="670"/>
      <c r="C49" s="670"/>
      <c r="D49" s="670"/>
      <c r="E49" s="670"/>
      <c r="F49" s="670"/>
      <c r="G49" s="670"/>
      <c r="H49" s="670"/>
      <c r="I49" s="670"/>
      <c r="J49" s="670"/>
      <c r="K49" s="670"/>
      <c r="L49" s="670"/>
      <c r="M49" s="670"/>
      <c r="N49" s="670"/>
      <c r="O49" s="670"/>
      <c r="P49" s="670"/>
      <c r="Q49" s="670"/>
      <c r="R49" s="670"/>
      <c r="S49" s="670"/>
      <c r="T49" s="670"/>
      <c r="U49" s="670"/>
      <c r="V49" s="670"/>
      <c r="W49" s="670"/>
      <c r="X49" s="670"/>
      <c r="Y49" s="670"/>
      <c r="Z49" s="670"/>
      <c r="AA49" s="670"/>
      <c r="AB49" s="670"/>
      <c r="AC49" s="670"/>
      <c r="AD49" s="670"/>
      <c r="AE49" s="670"/>
      <c r="AF49" s="670"/>
      <c r="AG49" s="670"/>
      <c r="AH49" s="670"/>
      <c r="AI49" s="670"/>
    </row>
    <row r="50" spans="1:35" ht="18.75" customHeight="1">
      <c r="A50" s="285"/>
      <c r="B50" s="670"/>
      <c r="C50" s="670"/>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row>
    <row r="51" spans="1:35" ht="18.75" customHeight="1">
      <c r="A51" s="285"/>
      <c r="B51" s="670"/>
      <c r="C51" s="670"/>
      <c r="D51" s="670"/>
      <c r="E51" s="670"/>
      <c r="F51" s="670"/>
      <c r="G51" s="670"/>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0"/>
      <c r="AI51" s="670"/>
    </row>
  </sheetData>
  <sheetProtection sheet="1" selectLockedCells="1"/>
  <mergeCells count="69">
    <mergeCell ref="B51:K51"/>
    <mergeCell ref="L51:AB51"/>
    <mergeCell ref="AC51:AI51"/>
    <mergeCell ref="B49:K49"/>
    <mergeCell ref="L49:AB49"/>
    <mergeCell ref="AC49:AI49"/>
    <mergeCell ref="B50:K50"/>
    <mergeCell ref="L50:AB50"/>
    <mergeCell ref="AC50:AI50"/>
    <mergeCell ref="B44:H44"/>
    <mergeCell ref="I44:Q44"/>
    <mergeCell ref="R44:AB44"/>
    <mergeCell ref="AC44:AI44"/>
    <mergeCell ref="B48:K48"/>
    <mergeCell ref="L48:AB48"/>
    <mergeCell ref="AC48:AI48"/>
    <mergeCell ref="B42:H42"/>
    <mergeCell ref="I42:Q42"/>
    <mergeCell ref="R42:AB42"/>
    <mergeCell ref="AC42:AI42"/>
    <mergeCell ref="B43:H43"/>
    <mergeCell ref="I43:Q43"/>
    <mergeCell ref="R43:AB43"/>
    <mergeCell ref="AC43:AI43"/>
    <mergeCell ref="B37:K37"/>
    <mergeCell ref="L37:AB37"/>
    <mergeCell ref="AC37:AI37"/>
    <mergeCell ref="B41:H41"/>
    <mergeCell ref="I41:Q41"/>
    <mergeCell ref="R41:AB41"/>
    <mergeCell ref="AC41:AI41"/>
    <mergeCell ref="B35:K35"/>
    <mergeCell ref="L35:AB35"/>
    <mergeCell ref="AC35:AI35"/>
    <mergeCell ref="B36:K36"/>
    <mergeCell ref="L36:AB36"/>
    <mergeCell ref="AC36:AI36"/>
    <mergeCell ref="B31:K31"/>
    <mergeCell ref="L31:AB31"/>
    <mergeCell ref="AC31:AI31"/>
    <mergeCell ref="B34:K34"/>
    <mergeCell ref="L34:AB34"/>
    <mergeCell ref="AC34:AI34"/>
    <mergeCell ref="B29:K29"/>
    <mergeCell ref="L29:AB29"/>
    <mergeCell ref="AC29:AI29"/>
    <mergeCell ref="B30:K30"/>
    <mergeCell ref="L30:AB30"/>
    <mergeCell ref="AC30:AI30"/>
    <mergeCell ref="B25:K25"/>
    <mergeCell ref="L25:AB25"/>
    <mergeCell ref="AC25:AI25"/>
    <mergeCell ref="B28:K28"/>
    <mergeCell ref="L28:AB28"/>
    <mergeCell ref="AC28:AI28"/>
    <mergeCell ref="O12:T12"/>
    <mergeCell ref="V12:AG12"/>
    <mergeCell ref="B14:AI14"/>
    <mergeCell ref="A17:AI17"/>
    <mergeCell ref="B24:K24"/>
    <mergeCell ref="L24:AB24"/>
    <mergeCell ref="AC24:AI24"/>
    <mergeCell ref="O19:R19"/>
    <mergeCell ref="A1:AI1"/>
    <mergeCell ref="Z3:AH3"/>
    <mergeCell ref="O8:T8"/>
    <mergeCell ref="V8:AH8"/>
    <mergeCell ref="O10:T10"/>
    <mergeCell ref="V10:AH10"/>
  </mergeCells>
  <phoneticPr fontId="3"/>
  <conditionalFormatting sqref="O19">
    <cfRule type="containsBlanks" dxfId="3" priority="1" stopIfTrue="1">
      <formula>LEN(TRIM(O19))=0</formula>
    </cfRule>
  </conditionalFormatting>
  <dataValidations count="1">
    <dataValidation type="list" allowBlank="1" showInputMessage="1" showErrorMessage="1" sqref="O19:R19" xr:uid="{00000000-0002-0000-06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7"/>
  <sheetViews>
    <sheetView zoomScaleNormal="100" zoomScaleSheetLayoutView="70" workbookViewId="0">
      <selection activeCell="AC13" sqref="AC13"/>
    </sheetView>
  </sheetViews>
  <sheetFormatPr defaultRowHeight="13.5"/>
  <cols>
    <col min="1" max="1" width="3.625" style="390" customWidth="1"/>
    <col min="2" max="2" width="9" style="390"/>
    <col min="3" max="3" width="4.375" style="390" customWidth="1"/>
    <col min="4" max="10" width="3.625" style="390" customWidth="1"/>
    <col min="11" max="11" width="2.625" style="390" customWidth="1"/>
    <col min="12" max="12" width="5.125" style="390" customWidth="1"/>
    <col min="13" max="22" width="3.625" style="390" customWidth="1"/>
    <col min="23" max="257" width="9" style="390"/>
    <col min="258" max="258" width="2.625" style="390" customWidth="1"/>
    <col min="259" max="259" width="9" style="390"/>
    <col min="260" max="260" width="4.375" style="390" customWidth="1"/>
    <col min="261" max="267" width="3.625" style="390" customWidth="1"/>
    <col min="268" max="268" width="5.125" style="390" customWidth="1"/>
    <col min="269" max="277" width="3.625" style="390" customWidth="1"/>
    <col min="278" max="278" width="6.125" style="390" customWidth="1"/>
    <col min="279" max="513" width="9" style="390"/>
    <col min="514" max="514" width="2.625" style="390" customWidth="1"/>
    <col min="515" max="515" width="9" style="390"/>
    <col min="516" max="516" width="4.375" style="390" customWidth="1"/>
    <col min="517" max="523" width="3.625" style="390" customWidth="1"/>
    <col min="524" max="524" width="5.125" style="390" customWidth="1"/>
    <col min="525" max="533" width="3.625" style="390" customWidth="1"/>
    <col min="534" max="534" width="6.125" style="390" customWidth="1"/>
    <col min="535" max="769" width="9" style="390"/>
    <col min="770" max="770" width="2.625" style="390" customWidth="1"/>
    <col min="771" max="771" width="9" style="390"/>
    <col min="772" max="772" width="4.375" style="390" customWidth="1"/>
    <col min="773" max="779" width="3.625" style="390" customWidth="1"/>
    <col min="780" max="780" width="5.125" style="390" customWidth="1"/>
    <col min="781" max="789" width="3.625" style="390" customWidth="1"/>
    <col min="790" max="790" width="6.125" style="390" customWidth="1"/>
    <col min="791" max="1025" width="9" style="390"/>
    <col min="1026" max="1026" width="2.625" style="390" customWidth="1"/>
    <col min="1027" max="1027" width="9" style="390"/>
    <col min="1028" max="1028" width="4.375" style="390" customWidth="1"/>
    <col min="1029" max="1035" width="3.625" style="390" customWidth="1"/>
    <col min="1036" max="1036" width="5.125" style="390" customWidth="1"/>
    <col min="1037" max="1045" width="3.625" style="390" customWidth="1"/>
    <col min="1046" max="1046" width="6.125" style="390" customWidth="1"/>
    <col min="1047" max="1281" width="9" style="390"/>
    <col min="1282" max="1282" width="2.625" style="390" customWidth="1"/>
    <col min="1283" max="1283" width="9" style="390"/>
    <col min="1284" max="1284" width="4.375" style="390" customWidth="1"/>
    <col min="1285" max="1291" width="3.625" style="390" customWidth="1"/>
    <col min="1292" max="1292" width="5.125" style="390" customWidth="1"/>
    <col min="1293" max="1301" width="3.625" style="390" customWidth="1"/>
    <col min="1302" max="1302" width="6.125" style="390" customWidth="1"/>
    <col min="1303" max="1537" width="9" style="390"/>
    <col min="1538" max="1538" width="2.625" style="390" customWidth="1"/>
    <col min="1539" max="1539" width="9" style="390"/>
    <col min="1540" max="1540" width="4.375" style="390" customWidth="1"/>
    <col min="1541" max="1547" width="3.625" style="390" customWidth="1"/>
    <col min="1548" max="1548" width="5.125" style="390" customWidth="1"/>
    <col min="1549" max="1557" width="3.625" style="390" customWidth="1"/>
    <col min="1558" max="1558" width="6.125" style="390" customWidth="1"/>
    <col min="1559" max="1793" width="9" style="390"/>
    <col min="1794" max="1794" width="2.625" style="390" customWidth="1"/>
    <col min="1795" max="1795" width="9" style="390"/>
    <col min="1796" max="1796" width="4.375" style="390" customWidth="1"/>
    <col min="1797" max="1803" width="3.625" style="390" customWidth="1"/>
    <col min="1804" max="1804" width="5.125" style="390" customWidth="1"/>
    <col min="1805" max="1813" width="3.625" style="390" customWidth="1"/>
    <col min="1814" max="1814" width="6.125" style="390" customWidth="1"/>
    <col min="1815" max="2049" width="9" style="390"/>
    <col min="2050" max="2050" width="2.625" style="390" customWidth="1"/>
    <col min="2051" max="2051" width="9" style="390"/>
    <col min="2052" max="2052" width="4.375" style="390" customWidth="1"/>
    <col min="2053" max="2059" width="3.625" style="390" customWidth="1"/>
    <col min="2060" max="2060" width="5.125" style="390" customWidth="1"/>
    <col min="2061" max="2069" width="3.625" style="390" customWidth="1"/>
    <col min="2070" max="2070" width="6.125" style="390" customWidth="1"/>
    <col min="2071" max="2305" width="9" style="390"/>
    <col min="2306" max="2306" width="2.625" style="390" customWidth="1"/>
    <col min="2307" max="2307" width="9" style="390"/>
    <col min="2308" max="2308" width="4.375" style="390" customWidth="1"/>
    <col min="2309" max="2315" width="3.625" style="390" customWidth="1"/>
    <col min="2316" max="2316" width="5.125" style="390" customWidth="1"/>
    <col min="2317" max="2325" width="3.625" style="390" customWidth="1"/>
    <col min="2326" max="2326" width="6.125" style="390" customWidth="1"/>
    <col min="2327" max="2561" width="9" style="390"/>
    <col min="2562" max="2562" width="2.625" style="390" customWidth="1"/>
    <col min="2563" max="2563" width="9" style="390"/>
    <col min="2564" max="2564" width="4.375" style="390" customWidth="1"/>
    <col min="2565" max="2571" width="3.625" style="390" customWidth="1"/>
    <col min="2572" max="2572" width="5.125" style="390" customWidth="1"/>
    <col min="2573" max="2581" width="3.625" style="390" customWidth="1"/>
    <col min="2582" max="2582" width="6.125" style="390" customWidth="1"/>
    <col min="2583" max="2817" width="9" style="390"/>
    <col min="2818" max="2818" width="2.625" style="390" customWidth="1"/>
    <col min="2819" max="2819" width="9" style="390"/>
    <col min="2820" max="2820" width="4.375" style="390" customWidth="1"/>
    <col min="2821" max="2827" width="3.625" style="390" customWidth="1"/>
    <col min="2828" max="2828" width="5.125" style="390" customWidth="1"/>
    <col min="2829" max="2837" width="3.625" style="390" customWidth="1"/>
    <col min="2838" max="2838" width="6.125" style="390" customWidth="1"/>
    <col min="2839" max="3073" width="9" style="390"/>
    <col min="3074" max="3074" width="2.625" style="390" customWidth="1"/>
    <col min="3075" max="3075" width="9" style="390"/>
    <col min="3076" max="3076" width="4.375" style="390" customWidth="1"/>
    <col min="3077" max="3083" width="3.625" style="390" customWidth="1"/>
    <col min="3084" max="3084" width="5.125" style="390" customWidth="1"/>
    <col min="3085" max="3093" width="3.625" style="390" customWidth="1"/>
    <col min="3094" max="3094" width="6.125" style="390" customWidth="1"/>
    <col min="3095" max="3329" width="9" style="390"/>
    <col min="3330" max="3330" width="2.625" style="390" customWidth="1"/>
    <col min="3331" max="3331" width="9" style="390"/>
    <col min="3332" max="3332" width="4.375" style="390" customWidth="1"/>
    <col min="3333" max="3339" width="3.625" style="390" customWidth="1"/>
    <col min="3340" max="3340" width="5.125" style="390" customWidth="1"/>
    <col min="3341" max="3349" width="3.625" style="390" customWidth="1"/>
    <col min="3350" max="3350" width="6.125" style="390" customWidth="1"/>
    <col min="3351" max="3585" width="9" style="390"/>
    <col min="3586" max="3586" width="2.625" style="390" customWidth="1"/>
    <col min="3587" max="3587" width="9" style="390"/>
    <col min="3588" max="3588" width="4.375" style="390" customWidth="1"/>
    <col min="3589" max="3595" width="3.625" style="390" customWidth="1"/>
    <col min="3596" max="3596" width="5.125" style="390" customWidth="1"/>
    <col min="3597" max="3605" width="3.625" style="390" customWidth="1"/>
    <col min="3606" max="3606" width="6.125" style="390" customWidth="1"/>
    <col min="3607" max="3841" width="9" style="390"/>
    <col min="3842" max="3842" width="2.625" style="390" customWidth="1"/>
    <col min="3843" max="3843" width="9" style="390"/>
    <col min="3844" max="3844" width="4.375" style="390" customWidth="1"/>
    <col min="3845" max="3851" width="3.625" style="390" customWidth="1"/>
    <col min="3852" max="3852" width="5.125" style="390" customWidth="1"/>
    <col min="3853" max="3861" width="3.625" style="390" customWidth="1"/>
    <col min="3862" max="3862" width="6.125" style="390" customWidth="1"/>
    <col min="3863" max="4097" width="9" style="390"/>
    <col min="4098" max="4098" width="2.625" style="390" customWidth="1"/>
    <col min="4099" max="4099" width="9" style="390"/>
    <col min="4100" max="4100" width="4.375" style="390" customWidth="1"/>
    <col min="4101" max="4107" width="3.625" style="390" customWidth="1"/>
    <col min="4108" max="4108" width="5.125" style="390" customWidth="1"/>
    <col min="4109" max="4117" width="3.625" style="390" customWidth="1"/>
    <col min="4118" max="4118" width="6.125" style="390" customWidth="1"/>
    <col min="4119" max="4353" width="9" style="390"/>
    <col min="4354" max="4354" width="2.625" style="390" customWidth="1"/>
    <col min="4355" max="4355" width="9" style="390"/>
    <col min="4356" max="4356" width="4.375" style="390" customWidth="1"/>
    <col min="4357" max="4363" width="3.625" style="390" customWidth="1"/>
    <col min="4364" max="4364" width="5.125" style="390" customWidth="1"/>
    <col min="4365" max="4373" width="3.625" style="390" customWidth="1"/>
    <col min="4374" max="4374" width="6.125" style="390" customWidth="1"/>
    <col min="4375" max="4609" width="9" style="390"/>
    <col min="4610" max="4610" width="2.625" style="390" customWidth="1"/>
    <col min="4611" max="4611" width="9" style="390"/>
    <col min="4612" max="4612" width="4.375" style="390" customWidth="1"/>
    <col min="4613" max="4619" width="3.625" style="390" customWidth="1"/>
    <col min="4620" max="4620" width="5.125" style="390" customWidth="1"/>
    <col min="4621" max="4629" width="3.625" style="390" customWidth="1"/>
    <col min="4630" max="4630" width="6.125" style="390" customWidth="1"/>
    <col min="4631" max="4865" width="9" style="390"/>
    <col min="4866" max="4866" width="2.625" style="390" customWidth="1"/>
    <col min="4867" max="4867" width="9" style="390"/>
    <col min="4868" max="4868" width="4.375" style="390" customWidth="1"/>
    <col min="4869" max="4875" width="3.625" style="390" customWidth="1"/>
    <col min="4876" max="4876" width="5.125" style="390" customWidth="1"/>
    <col min="4877" max="4885" width="3.625" style="390" customWidth="1"/>
    <col min="4886" max="4886" width="6.125" style="390" customWidth="1"/>
    <col min="4887" max="5121" width="9" style="390"/>
    <col min="5122" max="5122" width="2.625" style="390" customWidth="1"/>
    <col min="5123" max="5123" width="9" style="390"/>
    <col min="5124" max="5124" width="4.375" style="390" customWidth="1"/>
    <col min="5125" max="5131" width="3.625" style="390" customWidth="1"/>
    <col min="5132" max="5132" width="5.125" style="390" customWidth="1"/>
    <col min="5133" max="5141" width="3.625" style="390" customWidth="1"/>
    <col min="5142" max="5142" width="6.125" style="390" customWidth="1"/>
    <col min="5143" max="5377" width="9" style="390"/>
    <col min="5378" max="5378" width="2.625" style="390" customWidth="1"/>
    <col min="5379" max="5379" width="9" style="390"/>
    <col min="5380" max="5380" width="4.375" style="390" customWidth="1"/>
    <col min="5381" max="5387" width="3.625" style="390" customWidth="1"/>
    <col min="5388" max="5388" width="5.125" style="390" customWidth="1"/>
    <col min="5389" max="5397" width="3.625" style="390" customWidth="1"/>
    <col min="5398" max="5398" width="6.125" style="390" customWidth="1"/>
    <col min="5399" max="5633" width="9" style="390"/>
    <col min="5634" max="5634" width="2.625" style="390" customWidth="1"/>
    <col min="5635" max="5635" width="9" style="390"/>
    <col min="5636" max="5636" width="4.375" style="390" customWidth="1"/>
    <col min="5637" max="5643" width="3.625" style="390" customWidth="1"/>
    <col min="5644" max="5644" width="5.125" style="390" customWidth="1"/>
    <col min="5645" max="5653" width="3.625" style="390" customWidth="1"/>
    <col min="5654" max="5654" width="6.125" style="390" customWidth="1"/>
    <col min="5655" max="5889" width="9" style="390"/>
    <col min="5890" max="5890" width="2.625" style="390" customWidth="1"/>
    <col min="5891" max="5891" width="9" style="390"/>
    <col min="5892" max="5892" width="4.375" style="390" customWidth="1"/>
    <col min="5893" max="5899" width="3.625" style="390" customWidth="1"/>
    <col min="5900" max="5900" width="5.125" style="390" customWidth="1"/>
    <col min="5901" max="5909" width="3.625" style="390" customWidth="1"/>
    <col min="5910" max="5910" width="6.125" style="390" customWidth="1"/>
    <col min="5911" max="6145" width="9" style="390"/>
    <col min="6146" max="6146" width="2.625" style="390" customWidth="1"/>
    <col min="6147" max="6147" width="9" style="390"/>
    <col min="6148" max="6148" width="4.375" style="390" customWidth="1"/>
    <col min="6149" max="6155" width="3.625" style="390" customWidth="1"/>
    <col min="6156" max="6156" width="5.125" style="390" customWidth="1"/>
    <col min="6157" max="6165" width="3.625" style="390" customWidth="1"/>
    <col min="6166" max="6166" width="6.125" style="390" customWidth="1"/>
    <col min="6167" max="6401" width="9" style="390"/>
    <col min="6402" max="6402" width="2.625" style="390" customWidth="1"/>
    <col min="6403" max="6403" width="9" style="390"/>
    <col min="6404" max="6404" width="4.375" style="390" customWidth="1"/>
    <col min="6405" max="6411" width="3.625" style="390" customWidth="1"/>
    <col min="6412" max="6412" width="5.125" style="390" customWidth="1"/>
    <col min="6413" max="6421" width="3.625" style="390" customWidth="1"/>
    <col min="6422" max="6422" width="6.125" style="390" customWidth="1"/>
    <col min="6423" max="6657" width="9" style="390"/>
    <col min="6658" max="6658" width="2.625" style="390" customWidth="1"/>
    <col min="6659" max="6659" width="9" style="390"/>
    <col min="6660" max="6660" width="4.375" style="390" customWidth="1"/>
    <col min="6661" max="6667" width="3.625" style="390" customWidth="1"/>
    <col min="6668" max="6668" width="5.125" style="390" customWidth="1"/>
    <col min="6669" max="6677" width="3.625" style="390" customWidth="1"/>
    <col min="6678" max="6678" width="6.125" style="390" customWidth="1"/>
    <col min="6679" max="6913" width="9" style="390"/>
    <col min="6914" max="6914" width="2.625" style="390" customWidth="1"/>
    <col min="6915" max="6915" width="9" style="390"/>
    <col min="6916" max="6916" width="4.375" style="390" customWidth="1"/>
    <col min="6917" max="6923" width="3.625" style="390" customWidth="1"/>
    <col min="6924" max="6924" width="5.125" style="390" customWidth="1"/>
    <col min="6925" max="6933" width="3.625" style="390" customWidth="1"/>
    <col min="6934" max="6934" width="6.125" style="390" customWidth="1"/>
    <col min="6935" max="7169" width="9" style="390"/>
    <col min="7170" max="7170" width="2.625" style="390" customWidth="1"/>
    <col min="7171" max="7171" width="9" style="390"/>
    <col min="7172" max="7172" width="4.375" style="390" customWidth="1"/>
    <col min="7173" max="7179" width="3.625" style="390" customWidth="1"/>
    <col min="7180" max="7180" width="5.125" style="390" customWidth="1"/>
    <col min="7181" max="7189" width="3.625" style="390" customWidth="1"/>
    <col min="7190" max="7190" width="6.125" style="390" customWidth="1"/>
    <col min="7191" max="7425" width="9" style="390"/>
    <col min="7426" max="7426" width="2.625" style="390" customWidth="1"/>
    <col min="7427" max="7427" width="9" style="390"/>
    <col min="7428" max="7428" width="4.375" style="390" customWidth="1"/>
    <col min="7429" max="7435" width="3.625" style="390" customWidth="1"/>
    <col min="7436" max="7436" width="5.125" style="390" customWidth="1"/>
    <col min="7437" max="7445" width="3.625" style="390" customWidth="1"/>
    <col min="7446" max="7446" width="6.125" style="390" customWidth="1"/>
    <col min="7447" max="7681" width="9" style="390"/>
    <col min="7682" max="7682" width="2.625" style="390" customWidth="1"/>
    <col min="7683" max="7683" width="9" style="390"/>
    <col min="7684" max="7684" width="4.375" style="390" customWidth="1"/>
    <col min="7685" max="7691" width="3.625" style="390" customWidth="1"/>
    <col min="7692" max="7692" width="5.125" style="390" customWidth="1"/>
    <col min="7693" max="7701" width="3.625" style="390" customWidth="1"/>
    <col min="7702" max="7702" width="6.125" style="390" customWidth="1"/>
    <col min="7703" max="7937" width="9" style="390"/>
    <col min="7938" max="7938" width="2.625" style="390" customWidth="1"/>
    <col min="7939" max="7939" width="9" style="390"/>
    <col min="7940" max="7940" width="4.375" style="390" customWidth="1"/>
    <col min="7941" max="7947" width="3.625" style="390" customWidth="1"/>
    <col min="7948" max="7948" width="5.125" style="390" customWidth="1"/>
    <col min="7949" max="7957" width="3.625" style="390" customWidth="1"/>
    <col min="7958" max="7958" width="6.125" style="390" customWidth="1"/>
    <col min="7959" max="8193" width="9" style="390"/>
    <col min="8194" max="8194" width="2.625" style="390" customWidth="1"/>
    <col min="8195" max="8195" width="9" style="390"/>
    <col min="8196" max="8196" width="4.375" style="390" customWidth="1"/>
    <col min="8197" max="8203" width="3.625" style="390" customWidth="1"/>
    <col min="8204" max="8204" width="5.125" style="390" customWidth="1"/>
    <col min="8205" max="8213" width="3.625" style="390" customWidth="1"/>
    <col min="8214" max="8214" width="6.125" style="390" customWidth="1"/>
    <col min="8215" max="8449" width="9" style="390"/>
    <col min="8450" max="8450" width="2.625" style="390" customWidth="1"/>
    <col min="8451" max="8451" width="9" style="390"/>
    <col min="8452" max="8452" width="4.375" style="390" customWidth="1"/>
    <col min="8453" max="8459" width="3.625" style="390" customWidth="1"/>
    <col min="8460" max="8460" width="5.125" style="390" customWidth="1"/>
    <col min="8461" max="8469" width="3.625" style="390" customWidth="1"/>
    <col min="8470" max="8470" width="6.125" style="390" customWidth="1"/>
    <col min="8471" max="8705" width="9" style="390"/>
    <col min="8706" max="8706" width="2.625" style="390" customWidth="1"/>
    <col min="8707" max="8707" width="9" style="390"/>
    <col min="8708" max="8708" width="4.375" style="390" customWidth="1"/>
    <col min="8709" max="8715" width="3.625" style="390" customWidth="1"/>
    <col min="8716" max="8716" width="5.125" style="390" customWidth="1"/>
    <col min="8717" max="8725" width="3.625" style="390" customWidth="1"/>
    <col min="8726" max="8726" width="6.125" style="390" customWidth="1"/>
    <col min="8727" max="8961" width="9" style="390"/>
    <col min="8962" max="8962" width="2.625" style="390" customWidth="1"/>
    <col min="8963" max="8963" width="9" style="390"/>
    <col min="8964" max="8964" width="4.375" style="390" customWidth="1"/>
    <col min="8965" max="8971" width="3.625" style="390" customWidth="1"/>
    <col min="8972" max="8972" width="5.125" style="390" customWidth="1"/>
    <col min="8973" max="8981" width="3.625" style="390" customWidth="1"/>
    <col min="8982" max="8982" width="6.125" style="390" customWidth="1"/>
    <col min="8983" max="9217" width="9" style="390"/>
    <col min="9218" max="9218" width="2.625" style="390" customWidth="1"/>
    <col min="9219" max="9219" width="9" style="390"/>
    <col min="9220" max="9220" width="4.375" style="390" customWidth="1"/>
    <col min="9221" max="9227" width="3.625" style="390" customWidth="1"/>
    <col min="9228" max="9228" width="5.125" style="390" customWidth="1"/>
    <col min="9229" max="9237" width="3.625" style="390" customWidth="1"/>
    <col min="9238" max="9238" width="6.125" style="390" customWidth="1"/>
    <col min="9239" max="9473" width="9" style="390"/>
    <col min="9474" max="9474" width="2.625" style="390" customWidth="1"/>
    <col min="9475" max="9475" width="9" style="390"/>
    <col min="9476" max="9476" width="4.375" style="390" customWidth="1"/>
    <col min="9477" max="9483" width="3.625" style="390" customWidth="1"/>
    <col min="9484" max="9484" width="5.125" style="390" customWidth="1"/>
    <col min="9485" max="9493" width="3.625" style="390" customWidth="1"/>
    <col min="9494" max="9494" width="6.125" style="390" customWidth="1"/>
    <col min="9495" max="9729" width="9" style="390"/>
    <col min="9730" max="9730" width="2.625" style="390" customWidth="1"/>
    <col min="9731" max="9731" width="9" style="390"/>
    <col min="9732" max="9732" width="4.375" style="390" customWidth="1"/>
    <col min="9733" max="9739" width="3.625" style="390" customWidth="1"/>
    <col min="9740" max="9740" width="5.125" style="390" customWidth="1"/>
    <col min="9741" max="9749" width="3.625" style="390" customWidth="1"/>
    <col min="9750" max="9750" width="6.125" style="390" customWidth="1"/>
    <col min="9751" max="9985" width="9" style="390"/>
    <col min="9986" max="9986" width="2.625" style="390" customWidth="1"/>
    <col min="9987" max="9987" width="9" style="390"/>
    <col min="9988" max="9988" width="4.375" style="390" customWidth="1"/>
    <col min="9989" max="9995" width="3.625" style="390" customWidth="1"/>
    <col min="9996" max="9996" width="5.125" style="390" customWidth="1"/>
    <col min="9997" max="10005" width="3.625" style="390" customWidth="1"/>
    <col min="10006" max="10006" width="6.125" style="390" customWidth="1"/>
    <col min="10007" max="10241" width="9" style="390"/>
    <col min="10242" max="10242" width="2.625" style="390" customWidth="1"/>
    <col min="10243" max="10243" width="9" style="390"/>
    <col min="10244" max="10244" width="4.375" style="390" customWidth="1"/>
    <col min="10245" max="10251" width="3.625" style="390" customWidth="1"/>
    <col min="10252" max="10252" width="5.125" style="390" customWidth="1"/>
    <col min="10253" max="10261" width="3.625" style="390" customWidth="1"/>
    <col min="10262" max="10262" width="6.125" style="390" customWidth="1"/>
    <col min="10263" max="10497" width="9" style="390"/>
    <col min="10498" max="10498" width="2.625" style="390" customWidth="1"/>
    <col min="10499" max="10499" width="9" style="390"/>
    <col min="10500" max="10500" width="4.375" style="390" customWidth="1"/>
    <col min="10501" max="10507" width="3.625" style="390" customWidth="1"/>
    <col min="10508" max="10508" width="5.125" style="390" customWidth="1"/>
    <col min="10509" max="10517" width="3.625" style="390" customWidth="1"/>
    <col min="10518" max="10518" width="6.125" style="390" customWidth="1"/>
    <col min="10519" max="10753" width="9" style="390"/>
    <col min="10754" max="10754" width="2.625" style="390" customWidth="1"/>
    <col min="10755" max="10755" width="9" style="390"/>
    <col min="10756" max="10756" width="4.375" style="390" customWidth="1"/>
    <col min="10757" max="10763" width="3.625" style="390" customWidth="1"/>
    <col min="10764" max="10764" width="5.125" style="390" customWidth="1"/>
    <col min="10765" max="10773" width="3.625" style="390" customWidth="1"/>
    <col min="10774" max="10774" width="6.125" style="390" customWidth="1"/>
    <col min="10775" max="11009" width="9" style="390"/>
    <col min="11010" max="11010" width="2.625" style="390" customWidth="1"/>
    <col min="11011" max="11011" width="9" style="390"/>
    <col min="11012" max="11012" width="4.375" style="390" customWidth="1"/>
    <col min="11013" max="11019" width="3.625" style="390" customWidth="1"/>
    <col min="11020" max="11020" width="5.125" style="390" customWidth="1"/>
    <col min="11021" max="11029" width="3.625" style="390" customWidth="1"/>
    <col min="11030" max="11030" width="6.125" style="390" customWidth="1"/>
    <col min="11031" max="11265" width="9" style="390"/>
    <col min="11266" max="11266" width="2.625" style="390" customWidth="1"/>
    <col min="11267" max="11267" width="9" style="390"/>
    <col min="11268" max="11268" width="4.375" style="390" customWidth="1"/>
    <col min="11269" max="11275" width="3.625" style="390" customWidth="1"/>
    <col min="11276" max="11276" width="5.125" style="390" customWidth="1"/>
    <col min="11277" max="11285" width="3.625" style="390" customWidth="1"/>
    <col min="11286" max="11286" width="6.125" style="390" customWidth="1"/>
    <col min="11287" max="11521" width="9" style="390"/>
    <col min="11522" max="11522" width="2.625" style="390" customWidth="1"/>
    <col min="11523" max="11523" width="9" style="390"/>
    <col min="11524" max="11524" width="4.375" style="390" customWidth="1"/>
    <col min="11525" max="11531" width="3.625" style="390" customWidth="1"/>
    <col min="11532" max="11532" width="5.125" style="390" customWidth="1"/>
    <col min="11533" max="11541" width="3.625" style="390" customWidth="1"/>
    <col min="11542" max="11542" width="6.125" style="390" customWidth="1"/>
    <col min="11543" max="11777" width="9" style="390"/>
    <col min="11778" max="11778" width="2.625" style="390" customWidth="1"/>
    <col min="11779" max="11779" width="9" style="390"/>
    <col min="11780" max="11780" width="4.375" style="390" customWidth="1"/>
    <col min="11781" max="11787" width="3.625" style="390" customWidth="1"/>
    <col min="11788" max="11788" width="5.125" style="390" customWidth="1"/>
    <col min="11789" max="11797" width="3.625" style="390" customWidth="1"/>
    <col min="11798" max="11798" width="6.125" style="390" customWidth="1"/>
    <col min="11799" max="12033" width="9" style="390"/>
    <col min="12034" max="12034" width="2.625" style="390" customWidth="1"/>
    <col min="12035" max="12035" width="9" style="390"/>
    <col min="12036" max="12036" width="4.375" style="390" customWidth="1"/>
    <col min="12037" max="12043" width="3.625" style="390" customWidth="1"/>
    <col min="12044" max="12044" width="5.125" style="390" customWidth="1"/>
    <col min="12045" max="12053" width="3.625" style="390" customWidth="1"/>
    <col min="12054" max="12054" width="6.125" style="390" customWidth="1"/>
    <col min="12055" max="12289" width="9" style="390"/>
    <col min="12290" max="12290" width="2.625" style="390" customWidth="1"/>
    <col min="12291" max="12291" width="9" style="390"/>
    <col min="12292" max="12292" width="4.375" style="390" customWidth="1"/>
    <col min="12293" max="12299" width="3.625" style="390" customWidth="1"/>
    <col min="12300" max="12300" width="5.125" style="390" customWidth="1"/>
    <col min="12301" max="12309" width="3.625" style="390" customWidth="1"/>
    <col min="12310" max="12310" width="6.125" style="390" customWidth="1"/>
    <col min="12311" max="12545" width="9" style="390"/>
    <col min="12546" max="12546" width="2.625" style="390" customWidth="1"/>
    <col min="12547" max="12547" width="9" style="390"/>
    <col min="12548" max="12548" width="4.375" style="390" customWidth="1"/>
    <col min="12549" max="12555" width="3.625" style="390" customWidth="1"/>
    <col min="12556" max="12556" width="5.125" style="390" customWidth="1"/>
    <col min="12557" max="12565" width="3.625" style="390" customWidth="1"/>
    <col min="12566" max="12566" width="6.125" style="390" customWidth="1"/>
    <col min="12567" max="12801" width="9" style="390"/>
    <col min="12802" max="12802" width="2.625" style="390" customWidth="1"/>
    <col min="12803" max="12803" width="9" style="390"/>
    <col min="12804" max="12804" width="4.375" style="390" customWidth="1"/>
    <col min="12805" max="12811" width="3.625" style="390" customWidth="1"/>
    <col min="12812" max="12812" width="5.125" style="390" customWidth="1"/>
    <col min="12813" max="12821" width="3.625" style="390" customWidth="1"/>
    <col min="12822" max="12822" width="6.125" style="390" customWidth="1"/>
    <col min="12823" max="13057" width="9" style="390"/>
    <col min="13058" max="13058" width="2.625" style="390" customWidth="1"/>
    <col min="13059" max="13059" width="9" style="390"/>
    <col min="13060" max="13060" width="4.375" style="390" customWidth="1"/>
    <col min="13061" max="13067" width="3.625" style="390" customWidth="1"/>
    <col min="13068" max="13068" width="5.125" style="390" customWidth="1"/>
    <col min="13069" max="13077" width="3.625" style="390" customWidth="1"/>
    <col min="13078" max="13078" width="6.125" style="390" customWidth="1"/>
    <col min="13079" max="13313" width="9" style="390"/>
    <col min="13314" max="13314" width="2.625" style="390" customWidth="1"/>
    <col min="13315" max="13315" width="9" style="390"/>
    <col min="13316" max="13316" width="4.375" style="390" customWidth="1"/>
    <col min="13317" max="13323" width="3.625" style="390" customWidth="1"/>
    <col min="13324" max="13324" width="5.125" style="390" customWidth="1"/>
    <col min="13325" max="13333" width="3.625" style="390" customWidth="1"/>
    <col min="13334" max="13334" width="6.125" style="390" customWidth="1"/>
    <col min="13335" max="13569" width="9" style="390"/>
    <col min="13570" max="13570" width="2.625" style="390" customWidth="1"/>
    <col min="13571" max="13571" width="9" style="390"/>
    <col min="13572" max="13572" width="4.375" style="390" customWidth="1"/>
    <col min="13573" max="13579" width="3.625" style="390" customWidth="1"/>
    <col min="13580" max="13580" width="5.125" style="390" customWidth="1"/>
    <col min="13581" max="13589" width="3.625" style="390" customWidth="1"/>
    <col min="13590" max="13590" width="6.125" style="390" customWidth="1"/>
    <col min="13591" max="13825" width="9" style="390"/>
    <col min="13826" max="13826" width="2.625" style="390" customWidth="1"/>
    <col min="13827" max="13827" width="9" style="390"/>
    <col min="13828" max="13828" width="4.375" style="390" customWidth="1"/>
    <col min="13829" max="13835" width="3.625" style="390" customWidth="1"/>
    <col min="13836" max="13836" width="5.125" style="390" customWidth="1"/>
    <col min="13837" max="13845" width="3.625" style="390" customWidth="1"/>
    <col min="13846" max="13846" width="6.125" style="390" customWidth="1"/>
    <col min="13847" max="14081" width="9" style="390"/>
    <col min="14082" max="14082" width="2.625" style="390" customWidth="1"/>
    <col min="14083" max="14083" width="9" style="390"/>
    <col min="14084" max="14084" width="4.375" style="390" customWidth="1"/>
    <col min="14085" max="14091" width="3.625" style="390" customWidth="1"/>
    <col min="14092" max="14092" width="5.125" style="390" customWidth="1"/>
    <col min="14093" max="14101" width="3.625" style="390" customWidth="1"/>
    <col min="14102" max="14102" width="6.125" style="390" customWidth="1"/>
    <col min="14103" max="14337" width="9" style="390"/>
    <col min="14338" max="14338" width="2.625" style="390" customWidth="1"/>
    <col min="14339" max="14339" width="9" style="390"/>
    <col min="14340" max="14340" width="4.375" style="390" customWidth="1"/>
    <col min="14341" max="14347" width="3.625" style="390" customWidth="1"/>
    <col min="14348" max="14348" width="5.125" style="390" customWidth="1"/>
    <col min="14349" max="14357" width="3.625" style="390" customWidth="1"/>
    <col min="14358" max="14358" width="6.125" style="390" customWidth="1"/>
    <col min="14359" max="14593" width="9" style="390"/>
    <col min="14594" max="14594" width="2.625" style="390" customWidth="1"/>
    <col min="14595" max="14595" width="9" style="390"/>
    <col min="14596" max="14596" width="4.375" style="390" customWidth="1"/>
    <col min="14597" max="14603" width="3.625" style="390" customWidth="1"/>
    <col min="14604" max="14604" width="5.125" style="390" customWidth="1"/>
    <col min="14605" max="14613" width="3.625" style="390" customWidth="1"/>
    <col min="14614" max="14614" width="6.125" style="390" customWidth="1"/>
    <col min="14615" max="14849" width="9" style="390"/>
    <col min="14850" max="14850" width="2.625" style="390" customWidth="1"/>
    <col min="14851" max="14851" width="9" style="390"/>
    <col min="14852" max="14852" width="4.375" style="390" customWidth="1"/>
    <col min="14853" max="14859" width="3.625" style="390" customWidth="1"/>
    <col min="14860" max="14860" width="5.125" style="390" customWidth="1"/>
    <col min="14861" max="14869" width="3.625" style="390" customWidth="1"/>
    <col min="14870" max="14870" width="6.125" style="390" customWidth="1"/>
    <col min="14871" max="15105" width="9" style="390"/>
    <col min="15106" max="15106" width="2.625" style="390" customWidth="1"/>
    <col min="15107" max="15107" width="9" style="390"/>
    <col min="15108" max="15108" width="4.375" style="390" customWidth="1"/>
    <col min="15109" max="15115" width="3.625" style="390" customWidth="1"/>
    <col min="15116" max="15116" width="5.125" style="390" customWidth="1"/>
    <col min="15117" max="15125" width="3.625" style="390" customWidth="1"/>
    <col min="15126" max="15126" width="6.125" style="390" customWidth="1"/>
    <col min="15127" max="15361" width="9" style="390"/>
    <col min="15362" max="15362" width="2.625" style="390" customWidth="1"/>
    <col min="15363" max="15363" width="9" style="390"/>
    <col min="15364" max="15364" width="4.375" style="390" customWidth="1"/>
    <col min="15365" max="15371" width="3.625" style="390" customWidth="1"/>
    <col min="15372" max="15372" width="5.125" style="390" customWidth="1"/>
    <col min="15373" max="15381" width="3.625" style="390" customWidth="1"/>
    <col min="15382" max="15382" width="6.125" style="390" customWidth="1"/>
    <col min="15383" max="15617" width="9" style="390"/>
    <col min="15618" max="15618" width="2.625" style="390" customWidth="1"/>
    <col min="15619" max="15619" width="9" style="390"/>
    <col min="15620" max="15620" width="4.375" style="390" customWidth="1"/>
    <col min="15621" max="15627" width="3.625" style="390" customWidth="1"/>
    <col min="15628" max="15628" width="5.125" style="390" customWidth="1"/>
    <col min="15629" max="15637" width="3.625" style="390" customWidth="1"/>
    <col min="15638" max="15638" width="6.125" style="390" customWidth="1"/>
    <col min="15639" max="15873" width="9" style="390"/>
    <col min="15874" max="15874" width="2.625" style="390" customWidth="1"/>
    <col min="15875" max="15875" width="9" style="390"/>
    <col min="15876" max="15876" width="4.375" style="390" customWidth="1"/>
    <col min="15877" max="15883" width="3.625" style="390" customWidth="1"/>
    <col min="15884" max="15884" width="5.125" style="390" customWidth="1"/>
    <col min="15885" max="15893" width="3.625" style="390" customWidth="1"/>
    <col min="15894" max="15894" width="6.125" style="390" customWidth="1"/>
    <col min="15895" max="16129" width="9" style="390"/>
    <col min="16130" max="16130" width="2.625" style="390" customWidth="1"/>
    <col min="16131" max="16131" width="9" style="390"/>
    <col min="16132" max="16132" width="4.375" style="390" customWidth="1"/>
    <col min="16133" max="16139" width="3.625" style="390" customWidth="1"/>
    <col min="16140" max="16140" width="5.125" style="390" customWidth="1"/>
    <col min="16141" max="16149" width="3.625" style="390" customWidth="1"/>
    <col min="16150" max="16150" width="6.125" style="390" customWidth="1"/>
    <col min="16151" max="16384" width="9" style="390"/>
  </cols>
  <sheetData>
    <row r="1" spans="1:22" ht="18" customHeight="1">
      <c r="A1" s="389"/>
      <c r="B1" s="389"/>
      <c r="C1" s="389"/>
      <c r="D1" s="389"/>
      <c r="E1" s="389"/>
      <c r="F1" s="389"/>
      <c r="G1" s="389"/>
      <c r="H1" s="389"/>
      <c r="I1" s="389"/>
      <c r="J1" s="389"/>
      <c r="K1" s="389"/>
      <c r="L1" s="389"/>
      <c r="M1" s="389"/>
      <c r="N1" s="389"/>
      <c r="O1" s="389"/>
      <c r="P1" s="389"/>
      <c r="Q1" s="389"/>
      <c r="R1" s="389"/>
      <c r="S1" s="389"/>
      <c r="T1" s="389"/>
      <c r="U1" s="389"/>
      <c r="V1" s="389"/>
    </row>
    <row r="2" spans="1:22" ht="25.5" customHeight="1">
      <c r="A2" s="677" t="s">
        <v>708</v>
      </c>
      <c r="B2" s="677"/>
      <c r="C2" s="677"/>
      <c r="D2" s="677"/>
      <c r="E2" s="677"/>
      <c r="F2" s="677"/>
      <c r="G2" s="677"/>
      <c r="H2" s="677"/>
      <c r="I2" s="677"/>
      <c r="J2" s="677"/>
      <c r="K2" s="677"/>
      <c r="L2" s="677"/>
      <c r="M2" s="677"/>
      <c r="N2" s="677"/>
      <c r="O2" s="677"/>
      <c r="P2" s="677"/>
      <c r="Q2" s="677"/>
      <c r="R2" s="677"/>
      <c r="S2" s="677"/>
      <c r="T2" s="677"/>
      <c r="U2" s="677"/>
      <c r="V2" s="677"/>
    </row>
    <row r="3" spans="1:22" ht="18" customHeight="1">
      <c r="A3" s="389"/>
      <c r="B3" s="389"/>
      <c r="C3" s="389"/>
      <c r="D3" s="389"/>
      <c r="E3" s="389"/>
      <c r="F3" s="389"/>
      <c r="G3" s="389"/>
      <c r="H3" s="389"/>
      <c r="I3" s="389"/>
      <c r="J3" s="389"/>
      <c r="K3" s="389"/>
      <c r="L3" s="389"/>
      <c r="M3" s="389"/>
      <c r="N3" s="389"/>
      <c r="O3" s="389"/>
      <c r="P3" s="389"/>
      <c r="Q3" s="389"/>
      <c r="R3" s="389"/>
      <c r="S3" s="389"/>
      <c r="T3" s="389"/>
      <c r="U3" s="389"/>
      <c r="V3" s="389"/>
    </row>
    <row r="4" spans="1:22" ht="18" customHeight="1">
      <c r="A4" s="389"/>
      <c r="B4" s="389"/>
      <c r="C4" s="389"/>
      <c r="D4" s="389"/>
      <c r="E4" s="389"/>
      <c r="F4" s="389"/>
      <c r="G4" s="389"/>
      <c r="H4" s="389"/>
      <c r="I4" s="389"/>
      <c r="J4" s="389"/>
      <c r="K4" s="389"/>
      <c r="L4" s="389"/>
      <c r="M4" s="389"/>
      <c r="N4" s="389"/>
      <c r="O4" s="389"/>
      <c r="P4" s="389"/>
      <c r="Q4" s="389"/>
      <c r="R4" s="389"/>
      <c r="S4" s="389"/>
      <c r="T4" s="389"/>
      <c r="U4" s="389"/>
      <c r="V4" s="389"/>
    </row>
    <row r="5" spans="1:22" ht="18" customHeight="1">
      <c r="A5" s="389"/>
      <c r="B5" s="389"/>
      <c r="C5" s="389"/>
      <c r="D5" s="389"/>
      <c r="E5" s="389"/>
      <c r="F5" s="389"/>
      <c r="G5" s="389"/>
      <c r="H5" s="389"/>
      <c r="I5" s="389"/>
      <c r="J5" s="389"/>
      <c r="K5" s="389"/>
      <c r="L5" s="389"/>
      <c r="M5" s="389"/>
      <c r="N5" s="389"/>
      <c r="O5" s="389"/>
      <c r="P5" s="389"/>
      <c r="Q5" s="389"/>
      <c r="R5" s="389"/>
      <c r="S5" s="389"/>
      <c r="T5" s="389"/>
      <c r="U5" s="389"/>
      <c r="V5" s="389"/>
    </row>
    <row r="6" spans="1:22" ht="18" customHeight="1">
      <c r="A6" s="389"/>
      <c r="B6" s="678"/>
      <c r="C6" s="678"/>
      <c r="D6" s="678"/>
      <c r="E6" s="678"/>
      <c r="F6" s="678"/>
      <c r="G6" s="678"/>
      <c r="H6" s="678"/>
      <c r="I6" s="389"/>
      <c r="J6" s="389"/>
      <c r="K6" s="389"/>
      <c r="L6" s="389"/>
      <c r="M6" s="389"/>
      <c r="N6" s="679" t="str">
        <f>IF(入力!D8="","令和　　年　　月　　日",入力!D8)</f>
        <v>令和　　年　　月　　日</v>
      </c>
      <c r="O6" s="679"/>
      <c r="P6" s="679"/>
      <c r="Q6" s="679"/>
      <c r="R6" s="679"/>
      <c r="S6" s="679"/>
      <c r="T6" s="679"/>
      <c r="U6" s="679"/>
      <c r="V6" s="389"/>
    </row>
    <row r="7" spans="1:22" ht="18" customHeight="1">
      <c r="A7" s="389"/>
      <c r="B7" s="389"/>
      <c r="C7" s="389"/>
      <c r="D7" s="389"/>
      <c r="E7" s="389"/>
      <c r="F7" s="389"/>
      <c r="G7" s="389"/>
      <c r="H7" s="389"/>
      <c r="I7" s="389"/>
      <c r="J7" s="389"/>
      <c r="K7" s="389"/>
      <c r="L7" s="389"/>
      <c r="M7" s="389"/>
      <c r="N7" s="389"/>
      <c r="O7" s="389"/>
      <c r="P7" s="389"/>
      <c r="Q7" s="389"/>
      <c r="R7" s="389"/>
      <c r="S7" s="389"/>
      <c r="T7" s="389"/>
      <c r="U7" s="389"/>
      <c r="V7" s="389"/>
    </row>
    <row r="8" spans="1:22" ht="18" customHeight="1">
      <c r="A8" s="389"/>
      <c r="B8" s="389"/>
      <c r="C8" s="389"/>
      <c r="D8" s="389"/>
      <c r="E8" s="389"/>
      <c r="F8" s="389"/>
      <c r="G8" s="389"/>
      <c r="H8" s="389"/>
      <c r="I8" s="389"/>
      <c r="J8" s="389"/>
      <c r="K8" s="389"/>
      <c r="L8" s="389"/>
      <c r="M8" s="389"/>
      <c r="N8" s="389"/>
      <c r="O8" s="389"/>
      <c r="P8" s="389"/>
      <c r="Q8" s="389"/>
      <c r="R8" s="389"/>
      <c r="S8" s="389"/>
      <c r="T8" s="389"/>
      <c r="U8" s="389"/>
      <c r="V8" s="389"/>
    </row>
    <row r="9" spans="1:22" ht="18" customHeight="1">
      <c r="A9" s="391"/>
      <c r="B9" s="387" t="s">
        <v>103</v>
      </c>
      <c r="C9" s="388"/>
      <c r="D9" s="388"/>
      <c r="E9" s="388"/>
      <c r="F9" s="388"/>
      <c r="G9" s="387"/>
      <c r="H9" s="387"/>
      <c r="I9" s="391"/>
      <c r="J9" s="391"/>
      <c r="K9" s="391"/>
      <c r="L9" s="391"/>
      <c r="M9" s="391"/>
      <c r="N9" s="391"/>
      <c r="O9" s="391"/>
      <c r="P9" s="391"/>
      <c r="Q9" s="391"/>
      <c r="R9" s="391"/>
      <c r="S9" s="391"/>
      <c r="T9" s="391"/>
      <c r="U9" s="391"/>
      <c r="V9" s="391"/>
    </row>
    <row r="10" spans="1:22" ht="18" customHeight="1">
      <c r="A10" s="391"/>
      <c r="B10" s="387" t="s">
        <v>104</v>
      </c>
      <c r="C10" s="388"/>
      <c r="D10" s="388"/>
      <c r="E10" s="388"/>
      <c r="F10" s="388"/>
      <c r="G10" s="387"/>
      <c r="H10" s="387"/>
      <c r="I10" s="391"/>
      <c r="J10" s="391"/>
      <c r="K10" s="391"/>
      <c r="L10" s="391"/>
      <c r="M10" s="391"/>
      <c r="N10" s="391"/>
      <c r="O10" s="391"/>
      <c r="P10" s="391"/>
      <c r="Q10" s="391"/>
      <c r="R10" s="391"/>
      <c r="S10" s="391"/>
      <c r="T10" s="391"/>
      <c r="U10" s="391"/>
      <c r="V10" s="391"/>
    </row>
    <row r="11" spans="1:22" ht="20.25" customHeight="1">
      <c r="A11" s="391"/>
      <c r="B11" s="387" t="s">
        <v>86</v>
      </c>
      <c r="C11" s="30"/>
      <c r="D11" s="30"/>
      <c r="E11" s="30"/>
      <c r="F11" s="30"/>
      <c r="G11" s="387"/>
      <c r="H11" s="387"/>
      <c r="I11" s="391"/>
      <c r="J11" s="391"/>
      <c r="K11" s="391"/>
      <c r="L11" s="391"/>
      <c r="M11" s="391"/>
      <c r="N11" s="391"/>
      <c r="O11" s="391"/>
      <c r="P11" s="391"/>
      <c r="Q11" s="391"/>
      <c r="R11" s="391"/>
      <c r="S11" s="391"/>
      <c r="T11" s="391"/>
      <c r="U11" s="391"/>
      <c r="V11" s="391"/>
    </row>
    <row r="12" spans="1:22" ht="20.25" customHeight="1">
      <c r="A12" s="391"/>
      <c r="B12" s="391"/>
      <c r="C12" s="391"/>
      <c r="D12" s="391"/>
      <c r="E12" s="391"/>
      <c r="F12" s="391"/>
      <c r="G12" s="391"/>
      <c r="H12" s="391"/>
      <c r="I12" s="391"/>
      <c r="J12" s="391"/>
      <c r="K12" s="391"/>
      <c r="L12" s="391"/>
      <c r="M12" s="391"/>
      <c r="N12" s="391"/>
      <c r="O12" s="391"/>
      <c r="P12" s="391"/>
      <c r="Q12" s="391"/>
      <c r="R12" s="391"/>
      <c r="S12" s="391"/>
      <c r="T12" s="391"/>
      <c r="U12" s="391"/>
      <c r="V12" s="391"/>
    </row>
    <row r="13" spans="1:22" ht="18" customHeight="1">
      <c r="A13" s="391"/>
      <c r="B13" s="672" t="s">
        <v>712</v>
      </c>
      <c r="C13" s="672"/>
      <c r="D13" s="672"/>
      <c r="E13" s="672"/>
      <c r="F13" s="672"/>
      <c r="G13" s="672"/>
      <c r="H13" s="672"/>
      <c r="I13" s="672"/>
      <c r="J13" s="672"/>
      <c r="K13" s="672"/>
      <c r="L13" s="672"/>
      <c r="M13" s="672"/>
      <c r="N13" s="672"/>
      <c r="O13" s="672"/>
      <c r="P13" s="672"/>
      <c r="Q13" s="672"/>
      <c r="R13" s="672"/>
      <c r="S13" s="672"/>
      <c r="T13" s="672"/>
      <c r="U13" s="672"/>
      <c r="V13" s="391"/>
    </row>
    <row r="14" spans="1:22" ht="20.25" customHeight="1">
      <c r="A14" s="391"/>
      <c r="B14" s="680" t="s">
        <v>709</v>
      </c>
      <c r="C14" s="680"/>
      <c r="D14" s="680"/>
      <c r="E14" s="680"/>
      <c r="F14" s="680"/>
      <c r="G14" s="680"/>
      <c r="H14" s="680"/>
      <c r="I14" s="680"/>
      <c r="J14" s="680"/>
      <c r="K14" s="680"/>
      <c r="L14" s="680"/>
      <c r="M14" s="680"/>
      <c r="N14" s="680"/>
      <c r="O14" s="680"/>
      <c r="P14" s="680"/>
      <c r="Q14" s="680"/>
      <c r="R14" s="680"/>
      <c r="S14" s="680"/>
      <c r="T14" s="680"/>
      <c r="U14" s="680"/>
      <c r="V14" s="391"/>
    </row>
    <row r="15" spans="1:22" ht="18" customHeight="1">
      <c r="A15" s="681"/>
      <c r="B15" s="681"/>
      <c r="C15" s="681"/>
      <c r="D15" s="681"/>
      <c r="E15" s="681"/>
      <c r="F15" s="681"/>
      <c r="G15" s="681"/>
      <c r="H15" s="681"/>
      <c r="I15" s="681"/>
      <c r="J15" s="681"/>
      <c r="K15" s="681"/>
      <c r="L15" s="681"/>
      <c r="M15" s="681"/>
      <c r="N15" s="681"/>
      <c r="O15" s="681"/>
      <c r="P15" s="681"/>
      <c r="Q15" s="681"/>
      <c r="R15" s="681"/>
      <c r="S15" s="681"/>
      <c r="T15" s="681"/>
      <c r="U15" s="681"/>
      <c r="V15" s="681"/>
    </row>
    <row r="16" spans="1:22" ht="18" customHeight="1">
      <c r="A16" s="391"/>
      <c r="B16" s="391"/>
      <c r="C16" s="391"/>
      <c r="D16" s="391"/>
      <c r="E16" s="391"/>
      <c r="F16" s="391"/>
      <c r="G16" s="391"/>
      <c r="H16" s="391"/>
      <c r="I16" s="391"/>
      <c r="J16" s="391"/>
      <c r="K16" s="391"/>
      <c r="L16" s="391"/>
      <c r="M16" s="391"/>
      <c r="N16" s="391"/>
      <c r="O16" s="391"/>
      <c r="P16" s="391"/>
      <c r="Q16" s="391"/>
      <c r="R16" s="391"/>
      <c r="S16" s="391"/>
      <c r="T16" s="391"/>
      <c r="U16" s="391"/>
      <c r="V16" s="391"/>
    </row>
    <row r="17" spans="1:22" ht="18" customHeight="1">
      <c r="A17" s="391"/>
      <c r="B17" s="391"/>
      <c r="C17" s="391"/>
      <c r="D17" s="391"/>
      <c r="E17" s="391"/>
      <c r="F17" s="391"/>
      <c r="G17" s="391"/>
      <c r="H17" s="391"/>
      <c r="I17" s="391"/>
      <c r="J17" s="391"/>
      <c r="K17" s="391"/>
      <c r="L17" s="391"/>
      <c r="M17" s="391"/>
      <c r="N17" s="391"/>
      <c r="O17" s="391"/>
      <c r="P17" s="391"/>
      <c r="Q17" s="391"/>
      <c r="R17" s="391"/>
      <c r="S17" s="391"/>
      <c r="T17" s="391"/>
      <c r="U17" s="391"/>
      <c r="V17" s="391"/>
    </row>
    <row r="18" spans="1:22" ht="18" customHeight="1">
      <c r="A18" s="391"/>
      <c r="B18" s="391"/>
      <c r="C18" s="682" t="s">
        <v>710</v>
      </c>
      <c r="D18" s="682"/>
      <c r="E18" s="682"/>
      <c r="F18" s="682"/>
      <c r="G18" s="672" t="s">
        <v>90</v>
      </c>
      <c r="H18" s="672"/>
      <c r="I18" s="672"/>
      <c r="J18" s="672"/>
      <c r="K18" s="392"/>
      <c r="L18" s="673" t="str">
        <f>入力!D15&amp;""</f>
        <v/>
      </c>
      <c r="M18" s="673"/>
      <c r="N18" s="673"/>
      <c r="O18" s="673"/>
      <c r="P18" s="673"/>
      <c r="Q18" s="673"/>
      <c r="R18" s="673"/>
      <c r="S18" s="673"/>
      <c r="T18" s="673"/>
      <c r="U18" s="391"/>
      <c r="V18" s="391"/>
    </row>
    <row r="19" spans="1:22" ht="18" customHeight="1">
      <c r="A19" s="391"/>
      <c r="B19" s="391"/>
      <c r="C19" s="391"/>
      <c r="D19" s="391"/>
      <c r="E19" s="391"/>
      <c r="F19" s="391"/>
      <c r="G19" s="392"/>
      <c r="H19" s="392"/>
      <c r="I19" s="392"/>
      <c r="J19" s="392"/>
      <c r="K19" s="392"/>
      <c r="L19" s="392"/>
      <c r="M19" s="392"/>
      <c r="N19" s="392"/>
      <c r="O19" s="392"/>
      <c r="P19" s="392"/>
      <c r="Q19" s="392"/>
      <c r="R19" s="392"/>
      <c r="S19" s="392"/>
      <c r="T19" s="392"/>
      <c r="U19" s="391"/>
      <c r="V19" s="391"/>
    </row>
    <row r="20" spans="1:22" ht="18" customHeight="1">
      <c r="A20" s="391"/>
      <c r="B20" s="391"/>
      <c r="C20" s="391"/>
      <c r="D20" s="391"/>
      <c r="E20" s="391"/>
      <c r="F20" s="391"/>
      <c r="G20" s="676" t="s">
        <v>87</v>
      </c>
      <c r="H20" s="676"/>
      <c r="I20" s="676"/>
      <c r="J20" s="676"/>
      <c r="K20" s="393"/>
      <c r="L20" s="673" t="str">
        <f>入力!D17&amp;""</f>
        <v/>
      </c>
      <c r="M20" s="673"/>
      <c r="N20" s="673"/>
      <c r="O20" s="673"/>
      <c r="P20" s="673"/>
      <c r="Q20" s="673"/>
      <c r="R20" s="673"/>
      <c r="S20" s="673"/>
      <c r="T20" s="673"/>
      <c r="U20" s="391"/>
      <c r="V20" s="391"/>
    </row>
    <row r="21" spans="1:22" ht="18" customHeight="1">
      <c r="A21" s="391"/>
      <c r="B21" s="391"/>
      <c r="C21" s="391"/>
      <c r="D21" s="391"/>
      <c r="E21" s="391"/>
      <c r="F21" s="391"/>
      <c r="G21" s="392"/>
      <c r="H21" s="392"/>
      <c r="I21" s="392"/>
      <c r="J21" s="392"/>
      <c r="K21" s="392"/>
      <c r="L21" s="392"/>
      <c r="M21" s="392"/>
      <c r="N21" s="392"/>
      <c r="O21" s="392"/>
      <c r="P21" s="392"/>
      <c r="Q21" s="392"/>
      <c r="R21" s="392"/>
      <c r="S21" s="392"/>
      <c r="T21" s="392"/>
      <c r="U21" s="391"/>
      <c r="V21" s="391"/>
    </row>
    <row r="22" spans="1:22" ht="18" customHeight="1">
      <c r="A22" s="391"/>
      <c r="B22" s="391"/>
      <c r="C22" s="391"/>
      <c r="D22" s="391"/>
      <c r="E22" s="391"/>
      <c r="F22" s="391"/>
      <c r="G22" s="672" t="s">
        <v>711</v>
      </c>
      <c r="H22" s="672"/>
      <c r="I22" s="672"/>
      <c r="J22" s="672"/>
      <c r="K22" s="392"/>
      <c r="L22" s="673" t="str">
        <f>入力!D18&amp;"　"&amp;入力!D20</f>
        <v>　</v>
      </c>
      <c r="M22" s="673"/>
      <c r="N22" s="673"/>
      <c r="O22" s="673"/>
      <c r="P22" s="673"/>
      <c r="Q22" s="673"/>
      <c r="R22" s="673"/>
      <c r="S22" s="673"/>
      <c r="T22" s="392"/>
      <c r="U22" s="391"/>
      <c r="V22" s="391"/>
    </row>
    <row r="23" spans="1:22" ht="18" customHeight="1">
      <c r="A23" s="391"/>
      <c r="B23" s="391"/>
      <c r="C23" s="391"/>
      <c r="D23" s="391"/>
      <c r="E23" s="391"/>
      <c r="F23" s="391"/>
      <c r="G23" s="391"/>
      <c r="H23" s="391"/>
      <c r="I23" s="391"/>
      <c r="J23" s="391"/>
      <c r="K23" s="391"/>
      <c r="L23" s="391"/>
      <c r="M23" s="391"/>
      <c r="N23" s="391"/>
      <c r="O23" s="391"/>
      <c r="P23" s="391"/>
      <c r="Q23" s="391"/>
      <c r="R23" s="391"/>
      <c r="S23" s="391"/>
      <c r="T23" s="391"/>
      <c r="U23" s="391"/>
      <c r="V23" s="391"/>
    </row>
    <row r="24" spans="1:22" ht="18" customHeight="1">
      <c r="A24" s="391"/>
      <c r="B24" s="391"/>
      <c r="C24" s="391"/>
      <c r="D24" s="391"/>
      <c r="E24" s="391"/>
      <c r="F24" s="391"/>
      <c r="G24" s="391"/>
      <c r="H24" s="391"/>
      <c r="I24" s="391"/>
      <c r="J24" s="391"/>
      <c r="K24" s="391"/>
      <c r="L24" s="391"/>
      <c r="M24" s="391"/>
      <c r="N24" s="391"/>
      <c r="O24" s="391"/>
      <c r="P24" s="391"/>
      <c r="Q24" s="391"/>
      <c r="R24" s="391"/>
      <c r="S24" s="391"/>
      <c r="T24" s="391"/>
      <c r="U24" s="391"/>
      <c r="V24" s="391"/>
    </row>
    <row r="25" spans="1:22" ht="33" customHeight="1">
      <c r="A25" s="389"/>
      <c r="B25" s="389"/>
      <c r="C25" s="389"/>
      <c r="D25" s="389"/>
      <c r="E25" s="389"/>
      <c r="F25" s="389"/>
      <c r="G25" s="674"/>
      <c r="H25" s="674"/>
      <c r="I25" s="674"/>
      <c r="J25" s="674"/>
      <c r="K25" s="674"/>
      <c r="L25" s="674"/>
      <c r="M25" s="674"/>
      <c r="N25" s="674"/>
      <c r="O25" s="674"/>
      <c r="P25" s="674"/>
      <c r="Q25" s="674"/>
      <c r="R25" s="674"/>
      <c r="S25" s="674"/>
      <c r="T25" s="674"/>
      <c r="U25" s="674"/>
      <c r="V25" s="389"/>
    </row>
    <row r="26" spans="1:22" ht="18" customHeight="1">
      <c r="A26" s="389"/>
      <c r="B26" s="389"/>
      <c r="C26" s="389"/>
      <c r="D26" s="389"/>
      <c r="E26" s="389"/>
      <c r="F26" s="389"/>
      <c r="G26" s="389"/>
      <c r="H26" s="389"/>
      <c r="I26" s="389"/>
      <c r="J26" s="389"/>
      <c r="K26" s="389"/>
      <c r="L26" s="389"/>
      <c r="M26" s="389"/>
      <c r="N26" s="389"/>
      <c r="O26" s="389"/>
      <c r="P26" s="389"/>
      <c r="Q26" s="389"/>
      <c r="R26" s="389"/>
      <c r="S26" s="389"/>
      <c r="T26" s="389"/>
      <c r="U26" s="389"/>
      <c r="V26" s="389"/>
    </row>
    <row r="27" spans="1:22" ht="18" customHeight="1">
      <c r="A27" s="389"/>
      <c r="B27" s="389"/>
      <c r="C27" s="389"/>
      <c r="D27" s="389"/>
      <c r="E27" s="389"/>
      <c r="F27" s="389"/>
      <c r="G27" s="389"/>
      <c r="H27" s="389"/>
      <c r="I27" s="389"/>
      <c r="J27" s="389"/>
      <c r="K27" s="389"/>
      <c r="L27" s="389"/>
      <c r="M27" s="389"/>
      <c r="N27" s="389"/>
      <c r="O27" s="389"/>
      <c r="P27" s="389"/>
      <c r="Q27" s="389"/>
      <c r="R27" s="389"/>
      <c r="S27" s="389"/>
      <c r="T27" s="389"/>
      <c r="U27" s="389"/>
      <c r="V27" s="389"/>
    </row>
    <row r="28" spans="1:22" ht="18" customHeight="1">
      <c r="A28" s="389"/>
      <c r="B28" s="675"/>
      <c r="C28" s="675"/>
      <c r="D28" s="675"/>
      <c r="E28" s="675"/>
      <c r="F28" s="675"/>
      <c r="G28" s="675"/>
      <c r="H28" s="675"/>
      <c r="I28" s="675"/>
      <c r="J28" s="675"/>
      <c r="K28" s="675"/>
      <c r="L28" s="675"/>
      <c r="M28" s="675"/>
      <c r="N28" s="675"/>
      <c r="O28" s="675"/>
      <c r="P28" s="675"/>
      <c r="Q28" s="675"/>
      <c r="R28" s="675"/>
      <c r="S28" s="675"/>
      <c r="T28" s="675"/>
      <c r="U28" s="389"/>
      <c r="V28" s="389"/>
    </row>
    <row r="29" spans="1:22" ht="18" customHeight="1">
      <c r="A29" s="389"/>
      <c r="B29" s="671"/>
      <c r="C29" s="671"/>
      <c r="D29" s="671"/>
      <c r="E29" s="671"/>
      <c r="F29" s="671"/>
      <c r="G29" s="671"/>
      <c r="H29" s="671"/>
      <c r="I29" s="671"/>
      <c r="J29" s="671"/>
      <c r="K29" s="671"/>
      <c r="L29" s="671"/>
      <c r="M29" s="389"/>
      <c r="N29" s="389"/>
      <c r="O29" s="389"/>
      <c r="P29" s="389"/>
      <c r="Q29" s="389"/>
      <c r="R29" s="389"/>
      <c r="S29" s="389"/>
      <c r="T29" s="389"/>
      <c r="U29" s="389"/>
      <c r="V29" s="389"/>
    </row>
    <row r="30" spans="1:22" ht="18" customHeight="1">
      <c r="A30" s="389"/>
      <c r="B30" s="671"/>
      <c r="C30" s="671"/>
      <c r="D30" s="671"/>
      <c r="E30" s="671"/>
      <c r="F30" s="671"/>
      <c r="G30" s="671"/>
      <c r="H30" s="671"/>
      <c r="I30" s="671"/>
      <c r="J30" s="671"/>
      <c r="K30" s="671"/>
      <c r="L30" s="671"/>
      <c r="M30" s="389"/>
      <c r="N30" s="389"/>
      <c r="O30" s="389"/>
      <c r="P30" s="389"/>
      <c r="Q30" s="389"/>
      <c r="R30" s="389"/>
      <c r="S30" s="389"/>
      <c r="T30" s="389"/>
      <c r="U30" s="389"/>
      <c r="V30" s="389"/>
    </row>
    <row r="31" spans="1:22" ht="18" customHeight="1">
      <c r="A31" s="389"/>
      <c r="B31" s="671"/>
      <c r="C31" s="671"/>
      <c r="D31" s="671"/>
      <c r="E31" s="671"/>
      <c r="F31" s="671"/>
      <c r="G31" s="671"/>
      <c r="H31" s="671"/>
      <c r="I31" s="671"/>
      <c r="J31" s="671"/>
      <c r="K31" s="671"/>
      <c r="L31" s="671"/>
      <c r="M31" s="389"/>
      <c r="N31" s="389"/>
      <c r="O31" s="389"/>
      <c r="P31" s="389"/>
      <c r="Q31" s="389"/>
      <c r="R31" s="389"/>
      <c r="S31" s="389"/>
      <c r="T31" s="389"/>
      <c r="U31" s="389"/>
      <c r="V31" s="389"/>
    </row>
    <row r="32" spans="1:22" ht="18" customHeight="1">
      <c r="A32" s="389"/>
      <c r="B32" s="671"/>
      <c r="C32" s="671"/>
      <c r="D32" s="671"/>
      <c r="E32" s="671"/>
      <c r="F32" s="671"/>
      <c r="G32" s="671"/>
      <c r="H32" s="671"/>
      <c r="I32" s="671"/>
      <c r="J32" s="671"/>
      <c r="K32" s="671"/>
      <c r="L32" s="671"/>
      <c r="M32" s="389"/>
      <c r="N32" s="389"/>
      <c r="O32" s="389"/>
      <c r="P32" s="389"/>
      <c r="Q32" s="389"/>
      <c r="R32" s="389"/>
      <c r="S32" s="389"/>
      <c r="T32" s="389"/>
      <c r="U32" s="389"/>
      <c r="V32" s="389"/>
    </row>
    <row r="33" spans="1:22" ht="18" customHeight="1">
      <c r="A33" s="389"/>
      <c r="B33" s="671"/>
      <c r="C33" s="671"/>
      <c r="D33" s="671"/>
      <c r="E33" s="671"/>
      <c r="F33" s="671"/>
      <c r="G33" s="671"/>
      <c r="H33" s="671"/>
      <c r="I33" s="671"/>
      <c r="J33" s="671"/>
      <c r="K33" s="671"/>
      <c r="L33" s="671"/>
      <c r="M33" s="389"/>
      <c r="N33" s="389"/>
      <c r="O33" s="389"/>
      <c r="P33" s="389"/>
      <c r="Q33" s="389"/>
      <c r="R33" s="389"/>
      <c r="S33" s="389"/>
      <c r="T33" s="389"/>
      <c r="U33" s="389"/>
      <c r="V33" s="389"/>
    </row>
    <row r="34" spans="1:22" ht="18" customHeight="1">
      <c r="A34" s="389"/>
      <c r="B34" s="671"/>
      <c r="C34" s="671"/>
      <c r="D34" s="671"/>
      <c r="E34" s="671"/>
      <c r="F34" s="671"/>
      <c r="G34" s="671"/>
      <c r="H34" s="671"/>
      <c r="I34" s="671"/>
      <c r="J34" s="671"/>
      <c r="K34" s="671"/>
      <c r="L34" s="671"/>
      <c r="M34" s="389"/>
      <c r="N34" s="389"/>
      <c r="O34" s="389"/>
      <c r="P34" s="389"/>
      <c r="Q34" s="389"/>
      <c r="R34" s="389"/>
      <c r="S34" s="389"/>
      <c r="T34" s="389"/>
      <c r="U34" s="389"/>
      <c r="V34" s="389"/>
    </row>
    <row r="35" spans="1:22" ht="18" customHeight="1">
      <c r="A35" s="389"/>
      <c r="B35" s="394"/>
      <c r="C35" s="394"/>
      <c r="D35" s="394"/>
      <c r="E35" s="394"/>
      <c r="F35" s="394"/>
      <c r="G35" s="394"/>
      <c r="H35" s="394"/>
      <c r="I35" s="394"/>
      <c r="J35" s="394"/>
      <c r="K35" s="394"/>
      <c r="L35" s="394"/>
      <c r="M35" s="389"/>
      <c r="N35" s="389"/>
      <c r="O35" s="389"/>
      <c r="P35" s="389"/>
      <c r="Q35" s="389"/>
      <c r="R35" s="389"/>
      <c r="S35" s="389"/>
      <c r="T35" s="389"/>
      <c r="U35" s="389"/>
      <c r="V35" s="389"/>
    </row>
    <row r="36" spans="1:22" ht="18" customHeight="1">
      <c r="A36" s="395"/>
      <c r="B36" s="395"/>
      <c r="C36" s="395"/>
      <c r="D36" s="395"/>
      <c r="E36" s="395"/>
      <c r="F36" s="395"/>
      <c r="G36" s="395"/>
      <c r="H36" s="395"/>
      <c r="I36" s="395"/>
      <c r="J36" s="395"/>
      <c r="K36" s="395"/>
      <c r="L36" s="395"/>
      <c r="M36" s="395"/>
      <c r="N36" s="395"/>
      <c r="O36" s="395"/>
      <c r="P36" s="395"/>
      <c r="Q36" s="395"/>
      <c r="R36" s="395"/>
      <c r="S36" s="395"/>
      <c r="T36" s="395"/>
      <c r="U36" s="395"/>
      <c r="V36" s="395"/>
    </row>
    <row r="37" spans="1:22" ht="18" customHeight="1">
      <c r="A37" s="395"/>
      <c r="B37" s="395"/>
      <c r="C37" s="395"/>
      <c r="D37" s="395"/>
      <c r="E37" s="395"/>
      <c r="F37" s="395"/>
      <c r="G37" s="395"/>
      <c r="H37" s="395"/>
      <c r="I37" s="395"/>
      <c r="J37" s="395"/>
      <c r="K37" s="395"/>
      <c r="L37" s="395"/>
      <c r="M37" s="395"/>
      <c r="N37" s="395"/>
      <c r="O37" s="395"/>
      <c r="P37" s="395"/>
      <c r="Q37" s="395"/>
      <c r="R37" s="395"/>
      <c r="S37" s="395"/>
      <c r="T37" s="395"/>
      <c r="U37" s="395"/>
      <c r="V37" s="395"/>
    </row>
  </sheetData>
  <sheetProtection sheet="1" selectLockedCells="1"/>
  <mergeCells count="21">
    <mergeCell ref="G20:J20"/>
    <mergeCell ref="L20:T20"/>
    <mergeCell ref="A2:V2"/>
    <mergeCell ref="B6:H6"/>
    <mergeCell ref="N6:U6"/>
    <mergeCell ref="B13:U13"/>
    <mergeCell ref="B14:U14"/>
    <mergeCell ref="A15:V15"/>
    <mergeCell ref="C18:F18"/>
    <mergeCell ref="G18:J18"/>
    <mergeCell ref="L18:T18"/>
    <mergeCell ref="B31:L31"/>
    <mergeCell ref="B32:L32"/>
    <mergeCell ref="B33:L33"/>
    <mergeCell ref="B34:L34"/>
    <mergeCell ref="G22:J22"/>
    <mergeCell ref="L22:S22"/>
    <mergeCell ref="G25:U25"/>
    <mergeCell ref="B28:T28"/>
    <mergeCell ref="B29:L29"/>
    <mergeCell ref="B30:L30"/>
  </mergeCells>
  <phoneticPr fontId="3"/>
  <pageMargins left="0.85" right="0.45" top="0.85" bottom="0.98399999999999999" header="0.51200000000000001" footer="0.51200000000000001"/>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FF00"/>
  </sheetPr>
  <dimension ref="A1:R39"/>
  <sheetViews>
    <sheetView showGridLines="0" view="pageBreakPreview" zoomScaleNormal="100" workbookViewId="0">
      <selection activeCell="C11" sqref="C11"/>
    </sheetView>
  </sheetViews>
  <sheetFormatPr defaultColWidth="9" defaultRowHeight="13.5"/>
  <cols>
    <col min="1" max="1" width="3.625" style="1" customWidth="1"/>
    <col min="2" max="2" width="4.625" style="1" customWidth="1"/>
    <col min="3" max="3" width="9.5" style="1" customWidth="1"/>
    <col min="4" max="4" width="6.25" style="1" customWidth="1"/>
    <col min="5" max="5" width="8.625" style="1" customWidth="1"/>
    <col min="6" max="6" width="2.625" style="1" customWidth="1"/>
    <col min="7" max="11" width="4.625" style="1" customWidth="1"/>
    <col min="12" max="13" width="4.375" style="1" customWidth="1"/>
    <col min="14" max="18" width="4.625" style="1" customWidth="1"/>
    <col min="19" max="16384" width="9" style="1"/>
  </cols>
  <sheetData>
    <row r="1" spans="1:18" ht="16.5" customHeight="1">
      <c r="A1" s="684"/>
      <c r="B1" s="684"/>
      <c r="C1" s="684"/>
      <c r="D1" s="253"/>
      <c r="E1" s="253"/>
      <c r="F1" s="253"/>
      <c r="G1" s="253"/>
      <c r="H1" s="253"/>
      <c r="I1" s="253"/>
      <c r="J1" s="253"/>
      <c r="K1" s="253"/>
      <c r="L1" s="253"/>
      <c r="M1" s="253"/>
      <c r="N1" s="685" t="s">
        <v>109</v>
      </c>
      <c r="O1" s="686"/>
      <c r="P1" s="686"/>
      <c r="Q1" s="686"/>
      <c r="R1" s="687"/>
    </row>
    <row r="2" spans="1:18" ht="30" customHeight="1" thickBot="1">
      <c r="A2" s="253"/>
      <c r="B2" s="253"/>
      <c r="C2" s="253"/>
      <c r="D2" s="253"/>
      <c r="E2" s="253"/>
      <c r="F2" s="253"/>
      <c r="G2" s="253"/>
      <c r="H2" s="253"/>
      <c r="I2" s="253"/>
      <c r="J2" s="253"/>
      <c r="K2" s="253"/>
      <c r="L2" s="254"/>
      <c r="M2" s="254"/>
      <c r="N2" s="688" t="str">
        <f>入力!D5&amp;""</f>
        <v/>
      </c>
      <c r="O2" s="689"/>
      <c r="P2" s="689"/>
      <c r="Q2" s="689"/>
      <c r="R2" s="690"/>
    </row>
    <row r="3" spans="1:18" ht="7.5" customHeight="1">
      <c r="A3" s="253"/>
      <c r="B3" s="253"/>
      <c r="C3" s="253"/>
      <c r="D3" s="253"/>
      <c r="E3" s="253"/>
      <c r="F3" s="253"/>
      <c r="G3" s="253"/>
      <c r="H3" s="253"/>
      <c r="I3" s="253"/>
      <c r="J3" s="253"/>
      <c r="K3" s="253"/>
      <c r="L3" s="255"/>
      <c r="M3" s="255"/>
      <c r="N3" s="286"/>
      <c r="O3" s="286"/>
      <c r="P3" s="286"/>
      <c r="Q3" s="286"/>
      <c r="R3" s="286"/>
    </row>
    <row r="4" spans="1:18" ht="17.25" customHeight="1">
      <c r="A4" s="253"/>
      <c r="B4" s="253"/>
      <c r="C4" s="253"/>
      <c r="D4" s="253"/>
      <c r="E4" s="253"/>
      <c r="F4" s="253"/>
      <c r="G4" s="253"/>
      <c r="H4" s="253"/>
      <c r="I4" s="253"/>
      <c r="J4" s="253"/>
      <c r="K4" s="253"/>
      <c r="L4" s="691" t="s">
        <v>110</v>
      </c>
      <c r="M4" s="691"/>
      <c r="N4" s="692" t="str">
        <f>IF(入力!D8="","令和　　年　　月　　日",入力!D8)</f>
        <v>令和　　年　　月　　日</v>
      </c>
      <c r="O4" s="692"/>
      <c r="P4" s="692"/>
      <c r="Q4" s="692"/>
      <c r="R4" s="692"/>
    </row>
    <row r="5" spans="1:18" ht="32.25" customHeight="1">
      <c r="A5" s="683" t="s">
        <v>111</v>
      </c>
      <c r="B5" s="683"/>
      <c r="C5" s="683"/>
      <c r="D5" s="683"/>
      <c r="E5" s="683"/>
      <c r="F5" s="683"/>
      <c r="G5" s="683"/>
      <c r="H5" s="683"/>
      <c r="I5" s="683"/>
      <c r="J5" s="683"/>
      <c r="K5" s="683"/>
      <c r="L5" s="683"/>
      <c r="M5" s="683"/>
      <c r="N5" s="683"/>
      <c r="O5" s="683"/>
      <c r="P5" s="683"/>
      <c r="Q5" s="683"/>
      <c r="R5" s="683"/>
    </row>
    <row r="6" spans="1:18" ht="15" customHeight="1">
      <c r="A6" s="254"/>
      <c r="B6" s="256"/>
      <c r="C6" s="254"/>
      <c r="D6" s="254"/>
      <c r="E6" s="254"/>
      <c r="F6" s="254"/>
      <c r="G6" s="254"/>
      <c r="H6" s="254"/>
      <c r="I6" s="254"/>
      <c r="J6" s="254"/>
      <c r="K6" s="254"/>
      <c r="L6" s="254"/>
      <c r="M6" s="254"/>
      <c r="N6" s="254"/>
      <c r="O6" s="254"/>
      <c r="P6" s="254"/>
      <c r="Q6" s="254"/>
      <c r="R6" s="254"/>
    </row>
    <row r="7" spans="1:18" ht="24" customHeight="1">
      <c r="A7" s="254"/>
      <c r="B7" s="684" t="s">
        <v>112</v>
      </c>
      <c r="C7" s="684"/>
      <c r="D7" s="684"/>
      <c r="E7" s="684"/>
      <c r="F7" s="684"/>
      <c r="G7" s="684"/>
      <c r="H7" s="684"/>
      <c r="I7" s="684"/>
      <c r="J7" s="684"/>
      <c r="K7" s="684"/>
      <c r="L7" s="684"/>
      <c r="M7" s="684"/>
      <c r="N7" s="684"/>
      <c r="O7" s="684"/>
      <c r="P7" s="684"/>
      <c r="Q7" s="684"/>
      <c r="R7" s="684"/>
    </row>
    <row r="8" spans="1:18" ht="30" customHeight="1">
      <c r="A8" s="254"/>
      <c r="B8" s="694" t="s">
        <v>325</v>
      </c>
      <c r="C8" s="694"/>
      <c r="D8" s="694"/>
      <c r="E8" s="694"/>
      <c r="F8" s="694"/>
      <c r="G8" s="694"/>
      <c r="H8" s="694"/>
      <c r="I8" s="694"/>
      <c r="J8" s="694"/>
      <c r="K8" s="694"/>
      <c r="L8" s="694"/>
      <c r="M8" s="694"/>
      <c r="N8" s="694"/>
      <c r="O8" s="694"/>
      <c r="P8" s="694"/>
      <c r="Q8" s="694"/>
      <c r="R8" s="694"/>
    </row>
    <row r="9" spans="1:18" ht="33.75" customHeight="1">
      <c r="A9" s="254"/>
      <c r="B9" s="694" t="s">
        <v>326</v>
      </c>
      <c r="C9" s="694"/>
      <c r="D9" s="694"/>
      <c r="E9" s="694"/>
      <c r="F9" s="694"/>
      <c r="G9" s="694"/>
      <c r="H9" s="694"/>
      <c r="I9" s="694"/>
      <c r="J9" s="694"/>
      <c r="K9" s="694"/>
      <c r="L9" s="694"/>
      <c r="M9" s="694"/>
      <c r="N9" s="694"/>
      <c r="O9" s="694"/>
      <c r="P9" s="694"/>
      <c r="Q9" s="694"/>
      <c r="R9" s="694"/>
    </row>
    <row r="10" spans="1:18" ht="15" customHeight="1">
      <c r="A10" s="254"/>
      <c r="B10" s="694"/>
      <c r="C10" s="694"/>
      <c r="D10" s="694"/>
      <c r="E10" s="694"/>
      <c r="F10" s="694"/>
      <c r="G10" s="694"/>
      <c r="H10" s="694"/>
      <c r="I10" s="694"/>
      <c r="J10" s="694"/>
      <c r="K10" s="694"/>
      <c r="L10" s="694"/>
      <c r="M10" s="694"/>
      <c r="N10" s="694"/>
      <c r="O10" s="694"/>
      <c r="P10" s="694"/>
      <c r="Q10" s="694"/>
      <c r="R10" s="694"/>
    </row>
    <row r="11" spans="1:18" ht="24" customHeight="1">
      <c r="A11" s="254"/>
      <c r="B11" s="254"/>
      <c r="C11" s="257"/>
      <c r="D11" s="258" t="s">
        <v>113</v>
      </c>
      <c r="E11" s="259" t="s">
        <v>114</v>
      </c>
      <c r="F11" s="257"/>
      <c r="G11" s="695" t="s">
        <v>115</v>
      </c>
      <c r="H11" s="695"/>
      <c r="K11" s="254"/>
      <c r="L11" s="260"/>
      <c r="M11" s="261"/>
      <c r="N11" s="254"/>
      <c r="O11" s="254"/>
      <c r="P11" s="254"/>
      <c r="Q11" s="254"/>
    </row>
    <row r="12" spans="1:18" ht="27" customHeight="1">
      <c r="A12" s="254"/>
      <c r="B12" s="256"/>
      <c r="C12" s="254"/>
      <c r="D12" s="254"/>
      <c r="E12" s="254"/>
      <c r="F12" s="254"/>
      <c r="G12" s="254"/>
      <c r="H12" s="254"/>
      <c r="I12" s="254"/>
      <c r="J12" s="254"/>
      <c r="K12" s="254"/>
      <c r="L12" s="254"/>
      <c r="M12" s="254"/>
      <c r="N12" s="254"/>
      <c r="O12" s="254"/>
      <c r="P12" s="254"/>
      <c r="Q12" s="254"/>
      <c r="R12" s="254"/>
    </row>
    <row r="13" spans="1:18" ht="30" customHeight="1">
      <c r="A13" s="254"/>
      <c r="B13" s="696" t="s">
        <v>324</v>
      </c>
      <c r="C13" s="696"/>
      <c r="D13" s="696"/>
      <c r="E13" s="696"/>
      <c r="F13" s="696"/>
      <c r="G13" s="696"/>
      <c r="H13" s="696"/>
      <c r="I13" s="696"/>
      <c r="J13" s="696"/>
      <c r="K13" s="696"/>
      <c r="L13" s="696"/>
      <c r="M13" s="696"/>
      <c r="N13" s="696"/>
      <c r="O13" s="696"/>
      <c r="P13" s="696"/>
      <c r="Q13" s="696"/>
      <c r="R13" s="696"/>
    </row>
    <row r="14" spans="1:18" ht="18" customHeight="1">
      <c r="A14" s="254"/>
      <c r="B14" s="256"/>
      <c r="C14" s="254"/>
      <c r="D14" s="254"/>
      <c r="E14" s="254"/>
      <c r="F14" s="254"/>
      <c r="G14" s="254"/>
      <c r="H14" s="254"/>
      <c r="I14" s="254"/>
      <c r="J14" s="254"/>
      <c r="K14" s="254"/>
      <c r="L14" s="254"/>
      <c r="M14" s="254"/>
      <c r="N14" s="254"/>
      <c r="O14" s="254"/>
      <c r="P14" s="254"/>
      <c r="Q14" s="254"/>
      <c r="R14" s="254"/>
    </row>
    <row r="15" spans="1:18" ht="24" customHeight="1">
      <c r="A15" s="254"/>
      <c r="B15" s="684" t="s">
        <v>116</v>
      </c>
      <c r="C15" s="684"/>
      <c r="D15" s="684"/>
      <c r="E15" s="684"/>
      <c r="F15" s="684"/>
      <c r="G15" s="684"/>
      <c r="H15" s="684"/>
      <c r="I15" s="684"/>
      <c r="J15" s="684"/>
      <c r="K15" s="684"/>
      <c r="L15" s="684"/>
      <c r="M15" s="684"/>
      <c r="N15" s="684"/>
      <c r="O15" s="684"/>
      <c r="P15" s="684"/>
      <c r="Q15" s="684"/>
      <c r="R15" s="684"/>
    </row>
    <row r="16" spans="1:18" ht="18" customHeight="1">
      <c r="A16" s="254"/>
      <c r="B16" s="697" t="s">
        <v>117</v>
      </c>
      <c r="C16" s="697"/>
      <c r="D16" s="697"/>
      <c r="E16" s="697"/>
      <c r="F16" s="697"/>
      <c r="G16" s="697"/>
      <c r="H16" s="697"/>
      <c r="I16" s="697"/>
      <c r="J16" s="697"/>
      <c r="K16" s="697"/>
      <c r="L16" s="697"/>
      <c r="M16" s="697"/>
      <c r="N16" s="697"/>
      <c r="O16" s="697"/>
      <c r="P16" s="697"/>
      <c r="Q16" s="697"/>
      <c r="R16" s="697"/>
    </row>
    <row r="17" spans="1:18" ht="30" customHeight="1">
      <c r="A17" s="254"/>
      <c r="B17" s="694" t="s">
        <v>322</v>
      </c>
      <c r="C17" s="697"/>
      <c r="D17" s="697"/>
      <c r="E17" s="697"/>
      <c r="F17" s="697"/>
      <c r="G17" s="697"/>
      <c r="H17" s="697"/>
      <c r="I17" s="697"/>
      <c r="J17" s="697"/>
      <c r="K17" s="697"/>
      <c r="L17" s="697"/>
      <c r="M17" s="697"/>
      <c r="N17" s="697"/>
      <c r="O17" s="697"/>
      <c r="P17" s="697"/>
      <c r="Q17" s="697"/>
      <c r="R17" s="697"/>
    </row>
    <row r="18" spans="1:18" ht="15" customHeight="1">
      <c r="A18" s="254"/>
      <c r="B18" s="253"/>
      <c r="C18" s="253"/>
      <c r="D18" s="253"/>
      <c r="E18" s="253"/>
      <c r="F18" s="253"/>
      <c r="G18" s="253"/>
      <c r="H18" s="253"/>
      <c r="I18" s="253"/>
      <c r="J18" s="253"/>
      <c r="K18" s="253"/>
      <c r="L18" s="253"/>
      <c r="M18" s="253"/>
      <c r="N18" s="253"/>
      <c r="O18" s="253"/>
      <c r="P18" s="253"/>
      <c r="Q18" s="253"/>
      <c r="R18" s="253"/>
    </row>
    <row r="19" spans="1:18" ht="24" customHeight="1">
      <c r="A19" s="254"/>
      <c r="B19" s="684" t="s">
        <v>118</v>
      </c>
      <c r="C19" s="684"/>
      <c r="D19" s="684"/>
      <c r="E19" s="684"/>
      <c r="F19" s="262"/>
      <c r="G19" s="698" t="s">
        <v>119</v>
      </c>
      <c r="H19" s="698"/>
      <c r="I19" s="698"/>
      <c r="J19" s="698"/>
      <c r="K19" s="698"/>
      <c r="L19" s="698"/>
      <c r="M19" s="698"/>
      <c r="N19" s="698"/>
      <c r="O19" s="698"/>
      <c r="P19" s="698"/>
      <c r="Q19" s="698"/>
      <c r="R19" s="253"/>
    </row>
    <row r="20" spans="1:18" ht="24" customHeight="1">
      <c r="A20" s="254"/>
      <c r="B20" s="80"/>
      <c r="C20" s="264" t="s">
        <v>120</v>
      </c>
      <c r="D20" s="699"/>
      <c r="E20" s="699"/>
      <c r="F20" s="264"/>
      <c r="G20" s="80" t="s">
        <v>141</v>
      </c>
      <c r="H20" s="257"/>
      <c r="I20" s="265" t="s">
        <v>84</v>
      </c>
      <c r="J20" s="257"/>
      <c r="K20" s="265" t="s">
        <v>85</v>
      </c>
      <c r="L20" s="265" t="s">
        <v>121</v>
      </c>
      <c r="M20" s="80" t="s">
        <v>142</v>
      </c>
      <c r="N20" s="257"/>
      <c r="O20" s="265" t="s">
        <v>84</v>
      </c>
      <c r="P20" s="257"/>
      <c r="Q20" s="265" t="s">
        <v>85</v>
      </c>
      <c r="R20" s="254"/>
    </row>
    <row r="21" spans="1:18" ht="24" customHeight="1">
      <c r="A21" s="254"/>
      <c r="B21" s="80"/>
      <c r="C21" s="264" t="s">
        <v>122</v>
      </c>
      <c r="D21" s="693"/>
      <c r="E21" s="693"/>
      <c r="F21" s="264"/>
      <c r="G21" s="80" t="s">
        <v>141</v>
      </c>
      <c r="H21" s="257"/>
      <c r="I21" s="265" t="s">
        <v>84</v>
      </c>
      <c r="J21" s="257"/>
      <c r="K21" s="265" t="s">
        <v>85</v>
      </c>
      <c r="L21" s="265" t="s">
        <v>123</v>
      </c>
      <c r="M21" s="80" t="s">
        <v>142</v>
      </c>
      <c r="N21" s="257"/>
      <c r="O21" s="265" t="s">
        <v>84</v>
      </c>
      <c r="P21" s="257"/>
      <c r="Q21" s="265" t="s">
        <v>85</v>
      </c>
      <c r="R21" s="266"/>
    </row>
    <row r="22" spans="1:18" ht="24" customHeight="1">
      <c r="A22" s="254"/>
      <c r="B22" s="80"/>
      <c r="C22" s="700" t="s">
        <v>124</v>
      </c>
      <c r="D22" s="700"/>
      <c r="E22" s="268"/>
      <c r="F22" s="264"/>
      <c r="G22" s="80" t="s">
        <v>141</v>
      </c>
      <c r="H22" s="257"/>
      <c r="I22" s="265" t="s">
        <v>84</v>
      </c>
      <c r="J22" s="257"/>
      <c r="K22" s="265" t="s">
        <v>85</v>
      </c>
      <c r="L22" s="265" t="s">
        <v>123</v>
      </c>
      <c r="M22" s="80" t="s">
        <v>142</v>
      </c>
      <c r="N22" s="257"/>
      <c r="O22" s="265" t="s">
        <v>84</v>
      </c>
      <c r="P22" s="257"/>
      <c r="Q22" s="265" t="s">
        <v>85</v>
      </c>
      <c r="R22" s="254"/>
    </row>
    <row r="23" spans="1:18" ht="24" customHeight="1">
      <c r="A23" s="254"/>
      <c r="B23" s="80"/>
      <c r="C23" s="267" t="s">
        <v>125</v>
      </c>
      <c r="D23" s="701"/>
      <c r="E23" s="701"/>
      <c r="F23" s="264" t="s">
        <v>126</v>
      </c>
      <c r="G23" s="80" t="s">
        <v>141</v>
      </c>
      <c r="H23" s="257"/>
      <c r="I23" s="265" t="s">
        <v>84</v>
      </c>
      <c r="J23" s="257"/>
      <c r="K23" s="265" t="s">
        <v>85</v>
      </c>
      <c r="L23" s="265" t="s">
        <v>127</v>
      </c>
      <c r="M23" s="80" t="s">
        <v>142</v>
      </c>
      <c r="N23" s="257"/>
      <c r="O23" s="265" t="s">
        <v>84</v>
      </c>
      <c r="P23" s="257"/>
      <c r="Q23" s="265" t="s">
        <v>85</v>
      </c>
      <c r="R23" s="254"/>
    </row>
    <row r="24" spans="1:18" ht="27" customHeight="1">
      <c r="A24" s="254"/>
      <c r="B24" s="269"/>
      <c r="C24" s="270"/>
      <c r="D24" s="269"/>
      <c r="E24" s="270"/>
      <c r="F24" s="270"/>
      <c r="G24" s="269"/>
      <c r="H24" s="271"/>
      <c r="I24" s="271"/>
      <c r="J24" s="271"/>
      <c r="K24" s="272"/>
      <c r="L24" s="272"/>
      <c r="M24" s="272"/>
      <c r="N24" s="271"/>
      <c r="O24" s="271"/>
      <c r="P24" s="271"/>
      <c r="Q24" s="271"/>
      <c r="R24" s="254"/>
    </row>
    <row r="25" spans="1:18" ht="24" customHeight="1">
      <c r="A25" s="254"/>
      <c r="B25" s="684" t="s">
        <v>128</v>
      </c>
      <c r="C25" s="684"/>
      <c r="D25" s="684"/>
      <c r="E25" s="684"/>
      <c r="F25" s="684"/>
      <c r="G25" s="684"/>
      <c r="H25" s="684"/>
      <c r="I25" s="684"/>
      <c r="J25" s="684"/>
      <c r="K25" s="684"/>
      <c r="L25" s="684"/>
      <c r="M25" s="684"/>
      <c r="N25" s="684"/>
      <c r="O25" s="684"/>
      <c r="P25" s="684"/>
      <c r="Q25" s="684"/>
      <c r="R25" s="684"/>
    </row>
    <row r="26" spans="1:18" ht="18" customHeight="1">
      <c r="A26" s="254"/>
      <c r="B26" s="702" t="s">
        <v>129</v>
      </c>
      <c r="C26" s="702"/>
      <c r="D26" s="702"/>
      <c r="E26" s="702"/>
      <c r="F26" s="702"/>
      <c r="G26" s="702"/>
      <c r="H26" s="702"/>
      <c r="I26" s="702"/>
      <c r="J26" s="702"/>
      <c r="K26" s="702"/>
      <c r="L26" s="702"/>
      <c r="M26" s="702"/>
      <c r="N26" s="702"/>
      <c r="O26" s="702"/>
      <c r="P26" s="702"/>
      <c r="Q26" s="702"/>
      <c r="R26" s="702"/>
    </row>
    <row r="27" spans="1:18" ht="15" customHeight="1">
      <c r="A27" s="254"/>
      <c r="B27" s="274"/>
      <c r="C27" s="273"/>
      <c r="D27" s="273"/>
      <c r="E27" s="273"/>
      <c r="F27" s="273"/>
      <c r="G27" s="273"/>
      <c r="H27" s="273"/>
      <c r="I27" s="273"/>
      <c r="J27" s="273"/>
      <c r="K27" s="273"/>
      <c r="L27" s="273"/>
      <c r="M27" s="273"/>
      <c r="N27" s="273"/>
      <c r="O27" s="273"/>
      <c r="P27" s="273"/>
      <c r="Q27" s="273"/>
      <c r="R27" s="273"/>
    </row>
    <row r="28" spans="1:18" ht="24" customHeight="1">
      <c r="A28" s="254"/>
      <c r="B28" s="81"/>
      <c r="C28" s="684" t="s">
        <v>130</v>
      </c>
      <c r="D28" s="684"/>
      <c r="E28" s="684"/>
      <c r="F28" s="684"/>
      <c r="G28" s="684"/>
      <c r="H28" s="703" t="s">
        <v>131</v>
      </c>
      <c r="I28" s="703"/>
      <c r="J28" s="703"/>
      <c r="K28" s="704"/>
      <c r="L28" s="704"/>
      <c r="M28" s="704"/>
      <c r="N28" s="704"/>
      <c r="O28" s="253" t="s">
        <v>126</v>
      </c>
      <c r="P28" s="263"/>
      <c r="Q28" s="263"/>
      <c r="R28" s="270"/>
    </row>
    <row r="29" spans="1:18" ht="24" customHeight="1">
      <c r="A29" s="254"/>
      <c r="B29" s="81"/>
      <c r="C29" s="684" t="s">
        <v>132</v>
      </c>
      <c r="D29" s="684"/>
      <c r="E29" s="684"/>
      <c r="F29" s="684"/>
      <c r="G29" s="684"/>
      <c r="H29" s="703" t="s">
        <v>131</v>
      </c>
      <c r="I29" s="703"/>
      <c r="J29" s="703"/>
      <c r="K29" s="704"/>
      <c r="L29" s="704"/>
      <c r="M29" s="704"/>
      <c r="N29" s="704"/>
      <c r="O29" s="253" t="s">
        <v>126</v>
      </c>
      <c r="P29" s="263"/>
      <c r="Q29" s="263"/>
      <c r="R29" s="270"/>
    </row>
    <row r="30" spans="1:18" ht="24" customHeight="1">
      <c r="A30" s="254"/>
      <c r="B30" s="81"/>
      <c r="C30" s="684" t="s">
        <v>133</v>
      </c>
      <c r="D30" s="684"/>
      <c r="E30" s="684"/>
      <c r="F30" s="684"/>
      <c r="G30" s="684"/>
      <c r="H30" s="703" t="s">
        <v>131</v>
      </c>
      <c r="I30" s="703"/>
      <c r="J30" s="703"/>
      <c r="K30" s="704"/>
      <c r="L30" s="704"/>
      <c r="M30" s="704"/>
      <c r="N30" s="704"/>
      <c r="O30" s="253" t="s">
        <v>134</v>
      </c>
      <c r="P30" s="263"/>
      <c r="Q30" s="263"/>
      <c r="R30" s="270"/>
    </row>
    <row r="31" spans="1:18" ht="24" customHeight="1">
      <c r="A31" s="254"/>
      <c r="B31" s="81"/>
      <c r="C31" s="253" t="s">
        <v>135</v>
      </c>
      <c r="D31" s="275" t="s">
        <v>136</v>
      </c>
      <c r="E31" s="704"/>
      <c r="F31" s="704"/>
      <c r="G31" s="704"/>
      <c r="H31" s="704"/>
      <c r="I31" s="704"/>
      <c r="J31" s="704"/>
      <c r="K31" s="704"/>
      <c r="L31" s="704"/>
      <c r="M31" s="704"/>
      <c r="N31" s="704"/>
      <c r="O31" s="263" t="s">
        <v>134</v>
      </c>
      <c r="P31" s="263"/>
      <c r="Q31" s="263"/>
      <c r="R31" s="270"/>
    </row>
    <row r="32" spans="1:18" ht="24" customHeight="1">
      <c r="A32" s="254"/>
      <c r="B32" s="276"/>
      <c r="C32" s="253"/>
      <c r="D32" s="253"/>
      <c r="E32" s="253"/>
      <c r="F32" s="253"/>
      <c r="G32" s="253"/>
      <c r="H32" s="703" t="s">
        <v>137</v>
      </c>
      <c r="I32" s="703"/>
      <c r="J32" s="703"/>
      <c r="K32" s="704"/>
      <c r="L32" s="704"/>
      <c r="M32" s="704"/>
      <c r="N32" s="704"/>
      <c r="O32" s="253" t="s">
        <v>126</v>
      </c>
      <c r="P32" s="263"/>
      <c r="Q32" s="263"/>
      <c r="R32" s="263"/>
    </row>
    <row r="33" spans="1:18" ht="27" customHeight="1">
      <c r="A33" s="254"/>
      <c r="B33" s="255"/>
      <c r="C33" s="254"/>
      <c r="D33" s="262"/>
      <c r="E33" s="254"/>
      <c r="F33" s="254"/>
      <c r="G33" s="262"/>
      <c r="H33" s="254"/>
      <c r="I33" s="262"/>
      <c r="J33" s="262"/>
      <c r="K33" s="277"/>
      <c r="L33" s="277"/>
      <c r="M33" s="277"/>
      <c r="N33" s="277"/>
      <c r="O33" s="278"/>
      <c r="P33" s="278"/>
      <c r="Q33" s="278"/>
      <c r="R33" s="254"/>
    </row>
    <row r="34" spans="1:18" ht="24" customHeight="1">
      <c r="A34" s="254"/>
      <c r="B34" s="684" t="s">
        <v>138</v>
      </c>
      <c r="C34" s="684"/>
      <c r="D34" s="684"/>
      <c r="E34" s="684"/>
      <c r="F34" s="684"/>
      <c r="G34" s="684"/>
      <c r="H34" s="684"/>
      <c r="I34" s="684"/>
      <c r="J34" s="684"/>
      <c r="K34" s="684"/>
      <c r="L34" s="684"/>
      <c r="M34" s="684"/>
      <c r="N34" s="684"/>
      <c r="O34" s="684"/>
      <c r="P34" s="684"/>
      <c r="Q34" s="684"/>
      <c r="R34" s="684"/>
    </row>
    <row r="35" spans="1:18" ht="24" customHeight="1">
      <c r="A35" s="254"/>
      <c r="B35" s="705"/>
      <c r="C35" s="705"/>
      <c r="D35" s="257" t="s">
        <v>139</v>
      </c>
      <c r="E35" s="706"/>
      <c r="F35" s="706"/>
      <c r="G35" s="706"/>
      <c r="H35" s="259" t="s">
        <v>140</v>
      </c>
      <c r="I35" s="254"/>
      <c r="J35" s="254"/>
      <c r="K35" s="254"/>
      <c r="L35" s="254"/>
      <c r="M35" s="254"/>
      <c r="N35" s="254"/>
      <c r="O35" s="254"/>
      <c r="P35" s="254"/>
      <c r="Q35" s="254"/>
      <c r="R35" s="254"/>
    </row>
    <row r="36" spans="1:18" ht="15" customHeight="1">
      <c r="A36" s="254"/>
      <c r="B36" s="256"/>
      <c r="C36" s="254"/>
      <c r="D36" s="254"/>
      <c r="E36" s="254"/>
      <c r="F36" s="254"/>
      <c r="G36" s="254"/>
      <c r="H36" s="254"/>
      <c r="I36" s="254"/>
      <c r="J36" s="254"/>
      <c r="K36" s="254"/>
      <c r="L36" s="254"/>
      <c r="M36" s="254"/>
      <c r="N36" s="254"/>
      <c r="O36" s="254"/>
      <c r="P36" s="254"/>
      <c r="Q36" s="254"/>
      <c r="R36" s="254"/>
    </row>
    <row r="37" spans="1:18" ht="18" customHeight="1">
      <c r="B37" s="45"/>
    </row>
    <row r="38" spans="1:18" ht="18" customHeight="1"/>
    <row r="39" spans="1:18" ht="18" customHeight="1"/>
  </sheetData>
  <sheetProtection sheet="1" selectLockedCells="1"/>
  <dataConsolidate/>
  <mergeCells count="37">
    <mergeCell ref="E31:N31"/>
    <mergeCell ref="H32:J32"/>
    <mergeCell ref="K32:N32"/>
    <mergeCell ref="B34:R34"/>
    <mergeCell ref="B35:C35"/>
    <mergeCell ref="E35:G35"/>
    <mergeCell ref="C29:G29"/>
    <mergeCell ref="H29:J29"/>
    <mergeCell ref="K29:N29"/>
    <mergeCell ref="C30:G30"/>
    <mergeCell ref="H30:J30"/>
    <mergeCell ref="K30:N30"/>
    <mergeCell ref="C22:D22"/>
    <mergeCell ref="D23:E23"/>
    <mergeCell ref="B25:R25"/>
    <mergeCell ref="B26:R26"/>
    <mergeCell ref="C28:G28"/>
    <mergeCell ref="H28:J28"/>
    <mergeCell ref="K28:N28"/>
    <mergeCell ref="D21:E21"/>
    <mergeCell ref="B7:R7"/>
    <mergeCell ref="B8:R8"/>
    <mergeCell ref="B9:R10"/>
    <mergeCell ref="G11:H11"/>
    <mergeCell ref="B13:R13"/>
    <mergeCell ref="B15:R15"/>
    <mergeCell ref="B16:R16"/>
    <mergeCell ref="B17:R17"/>
    <mergeCell ref="B19:E19"/>
    <mergeCell ref="G19:Q19"/>
    <mergeCell ref="D20:E20"/>
    <mergeCell ref="A5:R5"/>
    <mergeCell ref="A1:C1"/>
    <mergeCell ref="N1:R1"/>
    <mergeCell ref="N2:R2"/>
    <mergeCell ref="L4:M4"/>
    <mergeCell ref="N4:R4"/>
  </mergeCells>
  <phoneticPr fontId="3"/>
  <dataValidations count="2">
    <dataValidation type="list" allowBlank="1" showInputMessage="1" showErrorMessage="1" sqref="G20:G23 M20:M23" xr:uid="{00000000-0002-0000-0800-000000000000}">
      <formula1>"令和,平成,昭和,大正,"</formula1>
    </dataValidation>
    <dataValidation type="whole" imeMode="disabled" allowBlank="1" showInputMessage="1" showErrorMessage="1" sqref="H20" xr:uid="{00000000-0002-0000-0800-000001000000}">
      <formula1>1</formula1>
      <formula2>99</formula2>
    </dataValidation>
  </dataValidations>
  <printOptions horizontalCentered="1"/>
  <pageMargins left="0.39370078740157483" right="0.19685039370078741" top="0.70866141732283472" bottom="0.55118110236220474" header="0.51181102362204722" footer="0.27559055118110237"/>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76200</xdr:colOff>
                    <xdr:row>19</xdr:row>
                    <xdr:rowOff>0</xdr:rowOff>
                  </from>
                  <to>
                    <xdr:col>2</xdr:col>
                    <xdr:colOff>304800</xdr:colOff>
                    <xdr:row>20</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76200</xdr:colOff>
                    <xdr:row>20</xdr:row>
                    <xdr:rowOff>0</xdr:rowOff>
                  </from>
                  <to>
                    <xdr:col>2</xdr:col>
                    <xdr:colOff>304800</xdr:colOff>
                    <xdr:row>21</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76200</xdr:colOff>
                    <xdr:row>21</xdr:row>
                    <xdr:rowOff>0</xdr:rowOff>
                  </from>
                  <to>
                    <xdr:col>2</xdr:col>
                    <xdr:colOff>304800</xdr:colOff>
                    <xdr:row>22</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76200</xdr:colOff>
                    <xdr:row>22</xdr:row>
                    <xdr:rowOff>0</xdr:rowOff>
                  </from>
                  <to>
                    <xdr:col>2</xdr:col>
                    <xdr:colOff>304800</xdr:colOff>
                    <xdr:row>23</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76200</xdr:colOff>
                    <xdr:row>27</xdr:row>
                    <xdr:rowOff>0</xdr:rowOff>
                  </from>
                  <to>
                    <xdr:col>2</xdr:col>
                    <xdr:colOff>304800</xdr:colOff>
                    <xdr:row>28</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76200</xdr:colOff>
                    <xdr:row>28</xdr:row>
                    <xdr:rowOff>0</xdr:rowOff>
                  </from>
                  <to>
                    <xdr:col>2</xdr:col>
                    <xdr:colOff>304800</xdr:colOff>
                    <xdr:row>29</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76200</xdr:colOff>
                    <xdr:row>29</xdr:row>
                    <xdr:rowOff>0</xdr:rowOff>
                  </from>
                  <to>
                    <xdr:col>2</xdr:col>
                    <xdr:colOff>304800</xdr:colOff>
                    <xdr:row>30</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76200</xdr:colOff>
                    <xdr:row>30</xdr:row>
                    <xdr:rowOff>0</xdr:rowOff>
                  </from>
                  <to>
                    <xdr:col>2</xdr:col>
                    <xdr:colOff>304800</xdr:colOff>
                    <xdr:row>31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C7F3971B-E420-4F8F-9AE5-3651023EE524}">
            <xm:f>ISBLANK(入力!$D$55)</xm:f>
            <x14:dxf>
              <fill>
                <patternFill>
                  <bgColor theme="1" tint="0.24994659260841701"/>
                </patternFill>
              </fill>
            </x14:dxf>
          </x14:cfRule>
          <xm:sqref>A1:R36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入力</vt:lpstr>
      <vt:lpstr>入札参加資格審査申請書</vt:lpstr>
      <vt:lpstr>誓約書</vt:lpstr>
      <vt:lpstr>委任状</vt:lpstr>
      <vt:lpstr>入札参加希望業種調書</vt:lpstr>
      <vt:lpstr>工事経歴書</vt:lpstr>
      <vt:lpstr>資本・人的関係</vt:lpstr>
      <vt:lpstr>市税の納入状況の確認に関する同意書</vt:lpstr>
      <vt:lpstr>舗装機械の所有状況調書</vt:lpstr>
      <vt:lpstr>掘削機械の所有状況調書</vt:lpstr>
      <vt:lpstr>安全安心申請書</vt:lpstr>
      <vt:lpstr>長岡市処理用1</vt:lpstr>
      <vt:lpstr>長岡市処理用2</vt:lpstr>
      <vt:lpstr>長岡市処理用4</vt:lpstr>
      <vt:lpstr>許可者テーブル</vt:lpstr>
      <vt:lpstr>安全安心申請書!Print_Area</vt:lpstr>
      <vt:lpstr>委任状!Print_Area</vt:lpstr>
      <vt:lpstr>掘削機械の所有状況調書!Print_Area</vt:lpstr>
      <vt:lpstr>工事経歴書!Print_Area</vt:lpstr>
      <vt:lpstr>市税の納入状況の確認に関する同意書!Print_Area</vt:lpstr>
      <vt:lpstr>資本・人的関係!Print_Area</vt:lpstr>
      <vt:lpstr>誓約書!Print_Area</vt:lpstr>
      <vt:lpstr>入札参加希望業種調書!Print_Area</vt:lpstr>
      <vt:lpstr>舗装機械の所有状況調書!Print_Area</vt:lpstr>
      <vt:lpstr>工事経歴書!Print_Titles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2026-04-06T01:14:29Z</cp:lastPrinted>
  <dcterms:created xsi:type="dcterms:W3CDTF">2008-11-06T08:17:59Z</dcterms:created>
  <dcterms:modified xsi:type="dcterms:W3CDTF">2026-04-06T02:18:15Z</dcterms:modified>
</cp:coreProperties>
</file>