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N:\0020用地・土地利用課\土地利用対策係\届出\01　手引き・様式・要領等\事務処理要領\R7\★様式関係\"/>
    </mc:Choice>
  </mc:AlternateContent>
  <xr:revisionPtr revIDLastSave="0" documentId="13_ncr:1_{4EAFD57D-40C0-48BE-BFBA-EAAAB2357785}" xr6:coauthVersionLast="47" xr6:coauthVersionMax="47" xr10:uidLastSave="{00000000-0000-0000-0000-000000000000}"/>
  <workbookProtection workbookAlgorithmName="SHA-512" workbookHashValue="kEMNAIk6/BWGb0KjKcENgb1YVRlOUi9zgzr03HGVBJHQjeubA9qWhrE+bAwZXvtDmnnmLaZOGSJ/W90/WSQl7Q==" workbookSaltValue="zVzaIoxJ4v5w0MzxW+kW0w=="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別紙筆一覧" sheetId="36" r:id="rId5"/>
    <sheet name="行政用" sheetId="33" state="hidden"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2">土地売買等届出書!$A$1:$AT$79</definedName>
    <definedName name="_xlnm.Print_Area" localSheetId="1">入力フォーム!$A$1:$J$197</definedName>
    <definedName name="_xlnm.Print_Area" localSheetId="4">別紙筆一覧!$A$1:$AT$31</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0" l="1"/>
  <c r="G6" i="30"/>
  <c r="AP26" i="36"/>
  <c r="AK26" i="36"/>
  <c r="Y26" i="36"/>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<sst xmlns="http://schemas.openxmlformats.org/spreadsheetml/2006/main" count="18993" uniqueCount="11114">
  <si>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</si>
  <si>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</si>
  <si>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</si>
  <si>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</si>
  <si>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</si>
  <si>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</si>
  <si>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</si>
  <si>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</si>
  <si>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</si>
  <si>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</si>
  <si>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</si>
  <si>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</si>
  <si>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</si>
  <si>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</si>
  <si>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</si>
  <si>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</si>
  <si>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</si>
  <si>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</si>
  <si>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</si>
  <si>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</si>
  <si>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</si>
  <si>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</si>
  <si>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</si>
  <si>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</si>
  <si>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</si>
  <si>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</si>
  <si>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</si>
  <si>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</si>
  <si>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</si>
  <si>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</si>
  <si>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</si>
  <si>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</si>
  <si>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</si>
  <si>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</si>
  <si>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</si>
  <si>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</si>
  <si>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</si>
  <si>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</si>
  <si>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</si>
  <si>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</si>
  <si>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</si>
  <si>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</si>
  <si>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</si>
  <si>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</si>
  <si>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</si>
  <si>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</si>
  <si>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</si>
  <si>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</si>
  <si>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</si>
  <si>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</si>
  <si>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</si>
  <si>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</si>
  <si>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</si>
  <si>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</si>
  <si>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</si>
  <si>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</si>
  <si>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</si>
  <si>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</si>
  <si>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</si>
  <si>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</si>
  <si>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</si>
  <si>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</si>
  <si>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</si>
  <si>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</si>
  <si>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</si>
  <si>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</si>
  <si>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</si>
  <si>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</si>
  <si>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</si>
  <si>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</si>
  <si>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</si>
  <si>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</si>
  <si>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</si>
  <si>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</si>
  <si>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</si>
  <si>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</si>
  <si>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</si>
  <si>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</si>
  <si>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</si>
  <si>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</si>
  <si>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</si>
  <si>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</si>
  <si>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</si>
  <si>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</si>
  <si>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</si>
  <si>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</si>
  <si>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</si>
  <si>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</si>
  <si>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</si>
  <si>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</si>
  <si>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</si>
  <si>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</si>
  <si>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</si>
  <si>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</si>
  <si>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</si>
  <si>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</si>
  <si>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</si>
  <si>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</si>
  <si>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</si>
  <si>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</si>
  <si>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</si>
  <si>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</si>
  <si>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</si>
  <si>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</si>
  <si>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</si>
  <si>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</si>
  <si>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</si>
  <si>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</si>
  <si>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</si>
  <si>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</si>
  <si>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</si>
  <si>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</si>
  <si>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</si>
  <si>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</si>
  <si>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</si>
  <si>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</si>
  <si>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</si>
  <si>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</si>
  <si>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</si>
  <si>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</si>
  <si>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</si>
  <si>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</si>
  <si>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</si>
  <si>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</si>
  <si>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</si>
  <si>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</si>
  <si>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</si>
  <si>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</si>
  <si>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</si>
  <si>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</si>
  <si>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</si>
  <si>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</si>
  <si>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</si>
  <si>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</si>
  <si>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</si>
  <si>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</si>
  <si>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</si>
  <si>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</si>
  <si>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</si>
  <si>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</si>
  <si>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</si>
  <si>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</si>
  <si>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</si>
  <si>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</si>
  <si>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</si>
  <si>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</si>
  <si>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</si>
  <si>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</si>
  <si>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</si>
  <si>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</si>
  <si>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</si>
  <si>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</si>
  <si>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</si>
  <si>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</si>
  <si>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</si>
  <si>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</si>
  <si>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</si>
  <si>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</si>
  <si>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</si>
  <si>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</si>
  <si>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</si>
  <si>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</si>
  <si>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</si>
  <si>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</si>
  <si>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</si>
  <si>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</si>
  <si>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</si>
  <si>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</si>
  <si>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</si>
  <si>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</si>
  <si>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</si>
  <si>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</si>
  <si>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</si>
  <si>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</si>
  <si>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</si>
  <si>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</si>
  <si>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</si>
  <si>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</si>
  <si>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</si>
  <si>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</si>
  <si>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</si>
  <si>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</si>
  <si>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</si>
  <si>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</si>
  <si>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</si>
  <si>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</si>
  <si>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</si>
  <si>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</si>
  <si>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</si>
  <si>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</si>
  <si>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</si>
  <si>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</si>
  <si>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</si>
  <si>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</si>
  <si>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</si>
  <si>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</si>
  <si>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</si>
  <si>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</si>
  <si>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</si>
  <si>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</si>
  <si>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</si>
  <si>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</si>
  <si>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</si>
  <si>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</si>
  <si>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</si>
  <si>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</si>
  <si>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</si>
  <si>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</si>
  <si>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</si>
  <si>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</si>
  <si>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</si>
  <si>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</si>
  <si>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</si>
  <si>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</si>
  <si>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</si>
  <si>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</si>
  <si>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</si>
  <si>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</si>
  <si>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</si>
  <si>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</si>
  <si>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</si>
  <si>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</si>
  <si>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</si>
  <si>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</si>
  <si>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</si>
  <si>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</si>
  <si>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</si>
  <si>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</si>
  <si>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</si>
  <si>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</si>
  <si>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</si>
  <si>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</si>
  <si>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</si>
  <si>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</si>
  <si>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</si>
  <si>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</si>
  <si>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</si>
  <si>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</si>
  <si>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</si>
  <si>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</si>
  <si>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</si>
  <si>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</si>
  <si>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</si>
  <si>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</si>
  <si>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</si>
  <si>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</si>
  <si>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</si>
  <si>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</si>
  <si>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</si>
  <si>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</si>
  <si>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</si>
  <si>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</si>
  <si>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</si>
  <si>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</si>
  <si>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</si>
  <si>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</si>
  <si>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</si>
  <si>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</si>
  <si>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</si>
  <si>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</si>
  <si>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</si>
  <si>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</si>
  <si>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</si>
  <si>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</si>
  <si>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</si>
  <si>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</si>
  <si>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</si>
  <si>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</si>
  <si>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</si>
  <si>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</si>
  <si>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</si>
  <si>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</si>
  <si>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</si>
  <si>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</si>
  <si>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</si>
  <si>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</si>
  <si>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</si>
  <si>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</si>
  <si>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</si>
  <si>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</si>
  <si>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</si>
  <si>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</si>
  <si>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</si>
  <si>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</si>
  <si>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</si>
  <si>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</si>
  <si>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</si>
  <si>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</si>
  <si>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</si>
  <si>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</si>
  <si>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</si>
  <si>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</si>
  <si>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</si>
  <si>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</si>
  <si>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</si>
  <si>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</si>
  <si>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</si>
  <si>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</si>
  <si>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</si>
  <si>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</si>
  <si>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</si>
  <si>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</si>
  <si>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</si>
  <si>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</si>
  <si>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</si>
  <si>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</si>
  <si>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</si>
  <si>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</si>
  <si>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</si>
  <si>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</si>
  <si>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</si>
  <si>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</si>
  <si>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</si>
  <si>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</si>
  <si>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</si>
  <si>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</si>
  <si>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</si>
  <si>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</si>
  <si>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</si>
  <si>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</si>
  <si>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</si>
  <si>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</si>
  <si>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</si>
  <si>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</si>
  <si>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</si>
  <si>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</si>
  <si>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</si>
  <si>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</si>
  <si>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</si>
  <si>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</si>
  <si>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</si>
  <si>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</si>
  <si>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</si>
  <si>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</si>
  <si>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</si>
  <si>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</si>
  <si>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</si>
  <si>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</si>
  <si>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</si>
  <si>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</si>
  <si>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</si>
  <si>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</si>
  <si>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</si>
  <si>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</si>
  <si>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</si>
  <si>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</si>
  <si>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</si>
  <si>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</si>
  <si>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</si>
  <si>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</si>
  <si>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</si>
  <si>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</si>
  <si>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</si>
  <si>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</si>
  <si>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</si>
  <si>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</si>
  <si>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</si>
  <si>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</si>
  <si>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</si>
  <si>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</si>
  <si>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</si>
  <si>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</si>
  <si>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</si>
  <si>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</si>
  <si>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</si>
  <si>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</si>
  <si>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</si>
  <si>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</si>
  <si>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</si>
  <si>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</si>
  <si>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</si>
  <si>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</si>
  <si>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</si>
  <si>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</si>
  <si>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</si>
  <si>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</si>
  <si>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</si>
  <si>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</si>
  <si>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</si>
  <si>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</si>
  <si>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</si>
  <si>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</si>
  <si>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</si>
  <si>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</si>
  <si>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</si>
  <si>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</si>
  <si>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</si>
  <si>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</si>
  <si>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</si>
  <si>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</si>
  <si>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</si>
  <si>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</si>
  <si>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</si>
  <si>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</si>
  <si>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</si>
  <si>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</si>
  <si>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</si>
  <si>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</si>
  <si>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</si>
  <si>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</si>
  <si>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</si>
  <si>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</si>
  <si>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</si>
  <si>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</si>
  <si>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</si>
  <si>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</si>
  <si>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</si>
  <si>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</si>
  <si>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</si>
  <si>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</si>
  <si>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</si>
  <si>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</si>
  <si>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</si>
  <si>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</si>
  <si>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</si>
  <si>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</si>
  <si>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</si>
  <si>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</si>
  <si>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</si>
  <si>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</si>
  <si>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</si>
  <si>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</si>
  <si>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</si>
  <si>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</si>
  <si>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</si>
  <si>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</si>
  <si>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</si>
  <si>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</si>
  <si>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</si>
  <si>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</si>
  <si>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</si>
  <si>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</si>
  <si>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</si>
  <si>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</si>
  <si>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</si>
  <si>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</si>
  <si>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</si>
  <si>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</si>
  <si>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</si>
  <si>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</si>
  <si>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</si>
  <si>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</si>
  <si>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</si>
  <si>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</si>
  <si>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</si>
  <si>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</si>
  <si>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</si>
  <si>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</si>
  <si>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</si>
  <si>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</si>
  <si>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</si>
  <si>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</si>
  <si>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</si>
  <si>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</si>
  <si>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</si>
  <si>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</si>
  <si>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</si>
  <si>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</si>
  <si>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</si>
  <si>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</si>
  <si>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</si>
  <si>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</si>
  <si>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</si>
  <si>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</si>
  <si>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</si>
  <si>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</si>
  <si>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</si>
  <si>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</si>
  <si>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</si>
  <si>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</si>
  <si>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</si>
  <si>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</si>
  <si>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</si>
  <si>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</si>
  <si>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</si>
  <si>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</si>
  <si>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</si>
  <si>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</si>
  <si>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</si>
  <si>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</si>
  <si>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</si>
  <si>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</si>
  <si>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</si>
  <si>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</si>
  <si>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</si>
  <si>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</si>
  <si>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</si>
  <si>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</si>
  <si>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</si>
  <si>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</si>
  <si>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</si>
  <si>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</si>
  <si>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</si>
  <si>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</si>
  <si>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</si>
  <si>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</si>
  <si>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</si>
  <si>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</si>
  <si>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</si>
  <si>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</si>
  <si>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</si>
  <si>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</si>
  <si>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</si>
  <si>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</si>
  <si>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</si>
  <si>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</si>
  <si>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</si>
  <si>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</si>
  <si>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</si>
  <si>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</si>
  <si>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</si>
  <si>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</si>
  <si>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</si>
  <si>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</si>
  <si>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</si>
  <si>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</si>
  <si>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</si>
  <si>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</si>
  <si>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</si>
  <si>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</si>
  <si>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</si>
  <si>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</si>
  <si>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</si>
  <si>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</si>
  <si>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</si>
  <si>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</si>
  <si>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</si>
  <si>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</si>
  <si>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</si>
  <si>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</si>
  <si>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</si>
  <si>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</si>
  <si>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</si>
  <si>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</si>
  <si>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</si>
  <si>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</si>
  <si>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</si>
  <si>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</si>
  <si>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</si>
  <si>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</si>
  <si>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</si>
  <si>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</si>
  <si>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</si>
  <si>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</si>
  <si>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</si>
  <si>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</si>
  <si>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</si>
  <si>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</si>
  <si>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</si>
  <si>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</si>
  <si>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</si>
  <si>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</si>
  <si>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</si>
  <si>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</si>
  <si>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</si>
  <si>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</si>
  <si>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</si>
  <si>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</si>
  <si>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</si>
  <si>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</si>
  <si>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</si>
  <si>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</si>
  <si>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</si>
  <si>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</si>
  <si>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</si>
  <si>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</si>
  <si>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</si>
  <si>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</si>
  <si>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</si>
  <si>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</si>
  <si>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</si>
  <si>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</si>
  <si>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</si>
  <si>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</si>
  <si>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</si>
  <si>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</si>
  <si>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</si>
  <si>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</si>
  <si>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</si>
  <si>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</si>
  <si>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</si>
  <si>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</si>
  <si>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</si>
  <si>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</si>
  <si>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</si>
  <si>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</si>
  <si>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</si>
  <si>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</si>
  <si>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</si>
  <si>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</si>
  <si>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</si>
  <si>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</si>
  <si>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</si>
  <si>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</si>
  <si>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</si>
  <si>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</si>
  <si>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</si>
  <si>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</si>
  <si>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</si>
  <si>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</si>
  <si>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</si>
  <si>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</si>
  <si>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</si>
  <si>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</si>
  <si>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</si>
  <si>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</si>
  <si>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</si>
  <si>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</si>
  <si>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</si>
  <si>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</si>
  <si>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</si>
  <si>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</si>
  <si>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</si>
  <si>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</si>
  <si>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</si>
  <si>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</si>
  <si>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</si>
  <si>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</si>
  <si>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</si>
  <si>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</si>
  <si>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</si>
  <si>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</si>
  <si>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</si>
  <si>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</si>
  <si>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</si>
  <si>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</si>
  <si>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</si>
  <si>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</si>
  <si>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</si>
  <si>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</si>
  <si>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</si>
  <si>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</si>
  <si>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</si>
  <si>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</si>
  <si>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</si>
  <si>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</si>
  <si>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</si>
  <si>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</si>
  <si>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</si>
  <si>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</si>
  <si>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</si>
  <si>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</si>
  <si>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</si>
  <si>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</si>
  <si>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</si>
  <si>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</si>
  <si>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</si>
  <si>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</si>
  <si>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</si>
  <si>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</si>
  <si>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</si>
  <si>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</si>
  <si>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</si>
  <si>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</si>
  <si>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</si>
  <si>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</si>
  <si>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</si>
  <si>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</si>
  <si>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</si>
  <si>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</si>
  <si>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</si>
  <si>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</si>
  <si>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</si>
  <si>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</si>
  <si>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</si>
  <si>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</si>
  <si>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</si>
  <si>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</si>
  <si>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</si>
  <si>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</si>
  <si>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</si>
  <si>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</si>
  <si>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</si>
  <si>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</si>
  <si>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</si>
  <si>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</si>
  <si>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</si>
  <si>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</si>
  <si>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</si>
  <si>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</si>
  <si>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</si>
  <si>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</si>
  <si>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</si>
  <si>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</si>
  <si>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</si>
  <si>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</si>
  <si>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</si>
  <si>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</si>
  <si>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</si>
  <si>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</si>
  <si>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</si>
  <si>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</si>
  <si>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</si>
  <si>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</si>
  <si>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</si>
  <si>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</si>
  <si>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</si>
  <si>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</si>
  <si>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</si>
  <si>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</si>
  <si>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</si>
  <si>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</si>
  <si>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</si>
  <si>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</si>
  <si>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</si>
  <si>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</si>
  <si>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</si>
  <si>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</si>
  <si>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</si>
  <si>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</si>
  <si>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</si>
  <si>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</si>
  <si>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</si>
  <si>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</si>
  <si>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</si>
  <si>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</si>
  <si>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</si>
  <si>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</si>
  <si>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</si>
  <si>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</si>
  <si>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</si>
  <si>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</si>
  <si>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</si>
  <si>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</si>
  <si>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</si>
  <si>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</si>
  <si>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</si>
  <si>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</si>
  <si>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</si>
  <si>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</si>
  <si>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</si>
  <si>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</si>
  <si>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</si>
  <si>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</si>
  <si>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</si>
  <si>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</si>
  <si>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</si>
  <si>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</si>
  <si>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</si>
  <si>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</si>
  <si>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</si>
  <si>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</si>
  <si>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</si>
  <si>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</si>
  <si>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</si>
  <si>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</si>
  <si>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</si>
  <si>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</si>
  <si>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</si>
  <si>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</si>
  <si>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</si>
  <si>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</si>
  <si>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</si>
  <si>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</si>
  <si>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</si>
  <si>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</si>
  <si>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</si>
  <si>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</si>
  <si>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</si>
  <si>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</si>
  <si>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</si>
  <si>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</si>
  <si>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</si>
  <si>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</si>
  <si>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</si>
  <si>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</si>
  <si>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</si>
  <si>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</si>
  <si>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</si>
  <si>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</si>
  <si>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</si>
  <si>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</si>
  <si>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</si>
  <si>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</si>
  <si>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</si>
  <si>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</si>
  <si>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</si>
  <si>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</si>
  <si>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</si>
  <si>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</si>
  <si>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</si>
  <si>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</si>
  <si>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</si>
  <si>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</si>
  <si>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</si>
  <si>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</si>
  <si>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</si>
  <si>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</si>
  <si>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</si>
  <si>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</si>
  <si>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</si>
  <si>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</si>
  <si>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</si>
  <si>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</si>
  <si>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</si>
  <si>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</si>
  <si>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</si>
  <si>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</si>
  <si>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</si>
  <si>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</si>
  <si>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</si>
  <si>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</si>
  <si>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</si>
  <si>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</si>
  <si>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</si>
  <si>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</si>
  <si>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</si>
  <si>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</si>
  <si>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</si>
  <si>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</si>
  <si>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</si>
  <si>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</si>
  <si>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</si>
  <si>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</si>
  <si>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</si>
  <si>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</si>
  <si>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</si>
  <si>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</si>
  <si>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</si>
  <si>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</si>
  <si>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</si>
  <si>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</si>
  <si>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</si>
  <si>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</si>
  <si>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</si>
  <si>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</si>
  <si>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</si>
  <si>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</si>
  <si>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</si>
  <si>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</si>
  <si>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</si>
  <si>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</si>
  <si>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</si>
  <si>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</si>
  <si>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</si>
  <si>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</si>
  <si>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</si>
  <si>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</si>
  <si>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</si>
  <si>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</si>
  <si>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</si>
  <si>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</si>
  <si>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</si>
  <si>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</si>
  <si>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</si>
  <si>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</si>
  <si>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</si>
  <si>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</si>
  <si>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</si>
  <si>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</si>
  <si>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</si>
  <si>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</si>
  <si>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</si>
  <si>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</si>
  <si>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</si>
  <si>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</si>
  <si>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</si>
  <si>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</si>
  <si>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</si>
  <si>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</si>
  <si>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</si>
  <si>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</si>
  <si>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</si>
  <si>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</si>
  <si>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</si>
  <si>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</si>
  <si>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</si>
  <si>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</si>
  <si>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</si>
  <si>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</si>
  <si>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</si>
  <si>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</si>
  <si>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</si>
  <si>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</si>
  <si>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</si>
  <si>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</si>
  <si>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</si>
  <si>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</si>
  <si>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</si>
  <si>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</si>
  <si>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</si>
  <si>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</si>
  <si>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</si>
  <si>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</si>
  <si>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</si>
  <si>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</si>
  <si>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</si>
  <si>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</si>
  <si>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</si>
  <si>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</si>
  <si>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</si>
  <si>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</si>
  <si>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</si>
  <si>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</si>
  <si>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</si>
  <si>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</si>
  <si>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</si>
  <si>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</si>
  <si>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</si>
  <si>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</si>
  <si>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</si>
  <si>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</si>
  <si>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</si>
  <si>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</si>
  <si>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</si>
  <si>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</si>
  <si>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</si>
  <si>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</si>
  <si>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</si>
  <si>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</si>
  <si>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</si>
  <si>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</si>
  <si>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</si>
  <si>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</si>
  <si>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</si>
  <si>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</si>
  <si>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</si>
  <si>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</si>
  <si>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</si>
  <si>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</si>
  <si>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</si>
  <si>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</si>
  <si>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</si>
  <si>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</si>
  <si>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</si>
  <si>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</si>
  <si>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</si>
  <si>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</si>
  <si>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</si>
  <si>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</si>
  <si>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</si>
  <si>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</si>
  <si>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</si>
  <si>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</si>
  <si>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</si>
  <si>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</si>
  <si>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</si>
  <si>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</si>
  <si>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</si>
  <si>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</si>
  <si>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</si>
  <si>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</si>
  <si>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</si>
  <si>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</si>
  <si>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</si>
  <si>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</si>
  <si>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</si>
  <si>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</si>
  <si>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</si>
  <si>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</si>
  <si>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</si>
  <si>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</si>
  <si>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</si>
  <si>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</si>
  <si>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</si>
  <si>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</si>
  <si>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</si>
  <si>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</si>
  <si>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</si>
  <si>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</si>
  <si>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</si>
  <si>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</si>
  <si>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</si>
  <si>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</si>
  <si>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</si>
  <si>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</si>
  <si>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</si>
  <si>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</si>
  <si>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</si>
  <si>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</si>
  <si>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</si>
  <si>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</si>
  <si>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</si>
  <si>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</si>
  <si>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</si>
  <si>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</si>
  <si>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</si>
  <si>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</si>
  <si>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</si>
  <si>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</si>
  <si>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</si>
  <si>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</si>
  <si>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</si>
  <si>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</si>
  <si>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</si>
  <si>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</si>
  <si>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</si>
  <si>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</si>
  <si>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</si>
  <si>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</si>
  <si>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</si>
  <si>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</si>
  <si>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</si>
  <si>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</si>
  <si>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</si>
  <si>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</si>
  <si>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</si>
  <si>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</si>
  <si>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</si>
  <si>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</si>
  <si>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</si>
  <si>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</si>
  <si>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</si>
  <si>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</si>
  <si>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</si>
  <si>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</si>
  <si>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</si>
  <si>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</si>
  <si>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</si>
  <si>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</si>
  <si>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</si>
  <si>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</si>
  <si>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</si>
  <si>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</si>
  <si>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</si>
  <si>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</si>
  <si>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</si>
  <si>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</si>
  <si>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</si>
  <si>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</si>
  <si>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</si>
  <si>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</si>
  <si>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</si>
  <si>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</si>
  <si>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</si>
  <si>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</si>
  <si>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</si>
  <si>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</si>
  <si>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</si>
  <si>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</si>
  <si>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</si>
  <si>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</si>
  <si>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</si>
  <si>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</si>
  <si>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</si>
  <si>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</si>
  <si>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</si>
  <si>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</si>
  <si>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</si>
  <si>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</si>
  <si>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</si>
  <si>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</si>
  <si>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</si>
  <si>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</si>
  <si>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</si>
  <si>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</si>
  <si>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</si>
  <si>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</si>
  <si>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</si>
  <si>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</si>
  <si>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</si>
  <si>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</si>
  <si>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</si>
  <si>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</si>
  <si>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</si>
  <si>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</si>
  <si>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</si>
  <si>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</si>
  <si>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</si>
  <si>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</si>
  <si>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</si>
  <si>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</si>
  <si>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</si>
  <si>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</si>
  <si>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</si>
  <si>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</si>
  <si>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</si>
  <si>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</si>
  <si>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</si>
  <si>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</si>
  <si>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</si>
  <si>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</si>
  <si>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</si>
  <si>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</si>
  <si>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</si>
  <si>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</si>
  <si>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</si>
  <si>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</si>
  <si>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</si>
  <si>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</si>
  <si>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</si>
  <si>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</si>
  <si>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</si>
  <si>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</si>
  <si>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</si>
  <si>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</si>
  <si>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</si>
  <si>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</si>
  <si>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</si>
  <si>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</si>
  <si>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</si>
  <si>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</si>
  <si>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</si>
  <si>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</si>
  <si>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</si>
  <si>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</si>
  <si>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</si>
  <si>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</si>
  <si>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</si>
  <si>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</si>
  <si>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</si>
  <si>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</si>
  <si>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</si>
  <si>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</si>
  <si>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</si>
  <si>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</si>
  <si>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</si>
  <si>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</si>
  <si>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</si>
  <si>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</si>
  <si>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</si>
  <si>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</si>
  <si>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</si>
  <si>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</si>
  <si>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</si>
  <si>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</si>
  <si>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</si>
  <si>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</si>
  <si>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</si>
  <si>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</si>
  <si>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</si>
  <si>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</si>
  <si>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</si>
  <si>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</si>
  <si>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</si>
  <si>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</si>
  <si>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</si>
  <si>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</si>
  <si>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</si>
  <si>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</si>
  <si>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</si>
  <si>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</si>
  <si>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</si>
  <si>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</si>
  <si>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</si>
  <si>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</si>
  <si>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</si>
  <si>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</si>
  <si>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</si>
  <si>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</si>
  <si>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</si>
  <si>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</si>
  <si>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</si>
  <si>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</si>
  <si>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</si>
  <si>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</si>
  <si>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</si>
  <si>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</si>
  <si>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</si>
  <si>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</si>
  <si>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</si>
  <si>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</si>
  <si>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</si>
  <si>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</si>
  <si>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</si>
  <si>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</si>
  <si>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</si>
  <si>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</si>
  <si>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</si>
  <si>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</si>
  <si>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</si>
  <si>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</si>
  <si>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</si>
  <si>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</si>
  <si>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</si>
  <si>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</si>
  <si>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</si>
  <si>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</si>
  <si>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</si>
  <si>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</si>
  <si>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</si>
  <si>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</si>
  <si>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</si>
  <si>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</si>
  <si>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</si>
  <si>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</si>
  <si>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</si>
  <si>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</si>
  <si>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</si>
  <si>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</si>
  <si>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</si>
  <si>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</si>
  <si>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</si>
  <si>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</si>
  <si>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</si>
  <si>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</si>
  <si>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</si>
  <si>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</si>
  <si>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</si>
  <si>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</si>
  <si>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</si>
  <si>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</si>
  <si>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</si>
  <si>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</si>
  <si>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</si>
  <si>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</si>
  <si>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</si>
  <si>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</si>
  <si>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</si>
  <si>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</si>
  <si>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</si>
  <si>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</si>
  <si>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</si>
  <si>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</si>
  <si>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</si>
  <si>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</si>
  <si>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</si>
  <si>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</si>
  <si>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</si>
  <si>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</si>
  <si>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</si>
  <si>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</si>
  <si>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</si>
  <si>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</si>
  <si>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</si>
  <si>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</si>
  <si>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</si>
  <si>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</si>
  <si>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</si>
  <si>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</si>
  <si>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</si>
  <si>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</si>
  <si>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</si>
  <si>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</si>
  <si>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</si>
  <si>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</si>
  <si>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</si>
  <si>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</si>
  <si>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</si>
  <si>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</si>
  <si>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</si>
  <si>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</si>
  <si>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</si>
  <si>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</si>
  <si>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</si>
  <si>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</si>
  <si>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</si>
  <si>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</si>
  <si>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</si>
  <si>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</si>
  <si>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</si>
  <si>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</si>
  <si>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</si>
  <si>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</si>
  <si>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</si>
  <si>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</si>
  <si>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</si>
  <si>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</si>
  <si>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</si>
  <si>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</si>
  <si>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</si>
  <si>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</si>
  <si>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</si>
  <si>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</si>
  <si>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</si>
  <si>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</si>
  <si>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</si>
  <si>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</si>
  <si>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</si>
  <si>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</si>
  <si>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</si>
  <si>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</si>
  <si>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</si>
  <si>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</si>
  <si>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</si>
  <si>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</si>
  <si>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</si>
  <si>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</si>
  <si>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</si>
  <si>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</si>
  <si>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</si>
  <si>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</si>
  <si>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</si>
  <si>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</si>
  <si>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</si>
  <si>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</si>
  <si>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</si>
  <si>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</si>
  <si>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</si>
  <si>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</si>
  <si>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</si>
  <si>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</si>
  <si>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</si>
  <si>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</si>
  <si>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</si>
  <si>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</si>
  <si>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</si>
  <si>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</si>
  <si>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</si>
  <si>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</si>
  <si>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</si>
  <si>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</si>
  <si>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</si>
  <si>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</si>
  <si>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</si>
  <si>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</si>
  <si>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</si>
  <si>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</si>
  <si>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</si>
  <si>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</si>
  <si>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</si>
  <si>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</si>
  <si>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</si>
  <si>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</si>
  <si>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</si>
  <si>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</si>
  <si>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</si>
  <si>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</si>
  <si>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</si>
  <si>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</si>
  <si>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</si>
  <si>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</si>
  <si>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</si>
  <si>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</si>
  <si>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</si>
  <si>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</si>
  <si>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</si>
  <si>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</si>
  <si>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</si>
  <si>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</si>
  <si>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</si>
  <si>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</si>
  <si>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</si>
  <si>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</si>
  <si>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</si>
  <si>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</si>
  <si>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</si>
  <si>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</si>
  <si>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</si>
  <si>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</si>
  <si>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</si>
  <si>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</si>
  <si>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</si>
  <si>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</si>
  <si>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</si>
  <si>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</si>
  <si>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</si>
  <si>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</si>
  <si>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</si>
  <si>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</si>
  <si>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</si>
  <si>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</si>
  <si>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</si>
  <si>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</si>
  <si>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</si>
  <si>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</si>
  <si>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</si>
  <si>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</si>
  <si>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</si>
  <si>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</si>
  <si>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</si>
  <si>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</si>
  <si>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</si>
  <si>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</si>
  <si>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</si>
  <si>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</si>
  <si>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</si>
  <si>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</si>
  <si>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</si>
  <si>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</si>
  <si>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</si>
  <si>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</si>
  <si>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</si>
  <si>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</si>
  <si>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</si>
  <si>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</si>
  <si>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</si>
  <si>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</si>
  <si>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</si>
  <si>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</si>
  <si>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</si>
  <si>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</si>
  <si>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</si>
  <si>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</si>
  <si>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</si>
  <si>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</si>
  <si>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</si>
  <si>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</si>
  <si>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</si>
  <si>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</si>
  <si>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</si>
  <si>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</si>
  <si>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</si>
  <si>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</si>
  <si>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</si>
  <si>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</si>
  <si>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</si>
  <si>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</si>
  <si>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</si>
  <si>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</si>
  <si>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</si>
  <si>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</si>
  <si>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</si>
  <si>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</si>
  <si>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</si>
  <si>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</si>
  <si>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</si>
  <si>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</si>
  <si>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</si>
  <si>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</si>
  <si>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</si>
  <si>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</si>
  <si>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</si>
  <si>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</si>
  <si>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</si>
  <si>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</si>
  <si>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</si>
  <si>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</si>
  <si>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</si>
  <si>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</si>
  <si>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</si>
  <si>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</si>
  <si>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</si>
  <si>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</si>
  <si>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</si>
  <si>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</si>
  <si>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</si>
  <si>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</si>
  <si>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</si>
  <si>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</si>
  <si>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</si>
  <si>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</si>
  <si>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</si>
  <si>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</si>
  <si>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</si>
  <si>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</si>
  <si>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</si>
  <si>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</si>
  <si>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</si>
  <si>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</si>
  <si>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</si>
  <si>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</si>
  <si>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</si>
  <si>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</si>
  <si>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</si>
  <si>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</si>
  <si>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</si>
  <si>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</si>
  <si>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</si>
  <si>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</si>
  <si>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</si>
  <si>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</si>
  <si>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</si>
  <si>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</si>
  <si>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</si>
  <si>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</si>
  <si>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</si>
  <si>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</si>
  <si>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</si>
  <si>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</si>
  <si>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</si>
  <si>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</si>
  <si>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</si>
  <si>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</si>
  <si>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</si>
  <si>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</si>
  <si>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</si>
  <si>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</si>
  <si>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</si>
  <si>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</si>
  <si>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</si>
  <si>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</si>
  <si>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</si>
  <si>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</si>
  <si>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</si>
  <si>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</si>
  <si>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</si>
  <si>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</si>
  <si>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</si>
  <si>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</si>
  <si>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</si>
  <si>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</si>
  <si>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</si>
  <si>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</si>
  <si>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</si>
  <si>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</si>
  <si>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</si>
  <si>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</si>
  <si>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</si>
  <si>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</si>
  <si>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</si>
  <si>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</si>
  <si>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</si>
  <si>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</si>
  <si>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</si>
  <si>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</si>
  <si>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</si>
  <si>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</si>
  <si>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</si>
  <si>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</si>
  <si>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</si>
  <si>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</si>
  <si>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</si>
  <si>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</si>
  <si>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</si>
  <si>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</si>
  <si>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</si>
  <si>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</si>
  <si>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</si>
  <si>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</si>
  <si>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</si>
  <si>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</si>
  <si>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</si>
  <si>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</si>
  <si>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</si>
  <si>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</si>
  <si>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</si>
  <si>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</si>
  <si>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</si>
  <si>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</si>
  <si>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</si>
  <si>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</si>
  <si>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</si>
  <si>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</si>
  <si>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</si>
  <si>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</si>
  <si>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</si>
  <si>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</si>
  <si>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</si>
  <si>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</si>
  <si>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</si>
  <si>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</si>
  <si>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</si>
  <si>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</si>
  <si>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</si>
  <si>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</si>
  <si>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</si>
  <si>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</si>
  <si>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</si>
  <si>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</si>
  <si>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</si>
  <si>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</si>
  <si>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</si>
  <si>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</si>
  <si>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</si>
  <si>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</si>
  <si>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</si>
  <si>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</si>
  <si>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</si>
  <si>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</si>
  <si>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</si>
  <si>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</si>
  <si>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</si>
  <si>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</si>
  <si>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</si>
  <si>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</si>
  <si>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</si>
  <si>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</si>
  <si>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</si>
  <si>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</si>
  <si>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</si>
  <si>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</si>
  <si>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</si>
  <si>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</si>
  <si>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</si>
  <si>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</si>
  <si>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</si>
  <si>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</si>
  <si>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</si>
  <si>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</si>
  <si>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</si>
  <si>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</si>
  <si>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</si>
  <si>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</si>
  <si>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</si>
  <si>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</si>
  <si>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</si>
  <si>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</si>
  <si>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</si>
  <si>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</si>
  <si>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</si>
  <si>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</si>
  <si>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</si>
  <si>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</si>
  <si>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</si>
  <si>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</si>
  <si>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</si>
  <si>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</si>
  <si>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</si>
  <si>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</si>
  <si>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</si>
  <si>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</si>
  <si>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</si>
  <si>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</si>
  <si>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</si>
  <si>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</si>
  <si>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</si>
  <si>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</si>
  <si>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</si>
  <si>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</si>
  <si>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</si>
  <si>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</si>
  <si>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</si>
  <si>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</si>
  <si>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</si>
  <si>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</si>
  <si>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</si>
  <si>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</si>
  <si>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</si>
  <si>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</si>
  <si>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</si>
  <si>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</si>
  <si>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</si>
  <si>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</si>
  <si>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</si>
  <si>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</si>
  <si>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</si>
  <si>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</si>
  <si>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</si>
  <si>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</si>
  <si>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</si>
  <si>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</si>
  <si>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</si>
  <si>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</si>
  <si>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</si>
  <si>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</si>
  <si>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</si>
  <si>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</si>
  <si>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</si>
  <si>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</si>
  <si>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</si>
  <si>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</si>
  <si>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</si>
  <si>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</si>
  <si>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</si>
  <si>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</si>
  <si>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</si>
  <si>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</si>
  <si>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</si>
  <si>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</si>
  <si>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</si>
  <si>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</si>
  <si>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</si>
  <si>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</si>
  <si>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</si>
  <si>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</si>
  <si>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</si>
  <si>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</si>
  <si>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</si>
  <si>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</si>
  <si>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</si>
  <si>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</si>
  <si>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</si>
  <si>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</si>
  <si>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</si>
  <si>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</si>
  <si>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</si>
  <si>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</si>
  <si>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</si>
  <si>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</si>
  <si>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</si>
  <si>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</si>
  <si>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</si>
  <si>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</si>
  <si>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</si>
  <si>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</si>
  <si>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</si>
  <si>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</si>
  <si>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</si>
  <si>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</si>
  <si>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</si>
  <si>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</si>
  <si>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</si>
  <si>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</si>
  <si>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</si>
  <si>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</si>
  <si>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</si>
  <si>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</si>
  <si>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</si>
  <si>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</si>
  <si>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</si>
  <si>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</si>
  <si>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</si>
  <si>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</si>
  <si>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</si>
  <si>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</si>
  <si>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</si>
  <si>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</si>
  <si>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</si>
  <si>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</si>
  <si>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</si>
  <si>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</si>
  <si>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</si>
  <si>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</si>
  <si>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</si>
  <si>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</si>
  <si>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</si>
  <si>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</si>
  <si>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</si>
  <si>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</si>
  <si>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</si>
  <si>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</si>
  <si>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</si>
  <si>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</si>
  <si>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</si>
  <si>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</si>
  <si>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</si>
  <si>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</si>
  <si>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</si>
  <si>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</si>
  <si>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</si>
  <si>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</si>
  <si>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</si>
  <si>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</si>
  <si>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</si>
  <si>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</si>
  <si>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</si>
  <si>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</si>
  <si>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</si>
  <si>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</si>
  <si>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</si>
  <si>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</si>
  <si>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</si>
  <si>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</si>
  <si>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</si>
  <si>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</si>
  <si>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</si>
  <si>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</si>
  <si>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</si>
  <si>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</si>
  <si>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</si>
  <si>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</si>
  <si>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</si>
  <si>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</si>
  <si>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</si>
  <si>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</si>
  <si>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</si>
  <si>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</si>
  <si>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</si>
  <si>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</si>
  <si>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</si>
  <si>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</si>
  <si>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</si>
  <si>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</si>
  <si>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</si>
  <si>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</si>
  <si>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</si>
  <si>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</si>
  <si>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</si>
  <si>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</si>
  <si>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</si>
  <si>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</si>
  <si>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</si>
  <si>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</si>
  <si>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</si>
  <si>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</si>
  <si>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</si>
  <si>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</si>
  <si>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</si>
  <si>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</si>
  <si>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</si>
  <si>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</si>
  <si>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</si>
  <si>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</si>
  <si>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</si>
  <si>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</si>
  <si>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</si>
  <si>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</si>
  <si>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</si>
  <si>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</si>
  <si>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</si>
  <si>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</si>
  <si>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</si>
  <si>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</si>
  <si>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</si>
  <si>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</si>
  <si>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</si>
  <si>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</si>
  <si>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</si>
  <si>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</si>
  <si>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</si>
  <si>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</si>
  <si>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</si>
  <si>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</si>
  <si>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</si>
  <si>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</si>
  <si>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</si>
  <si>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</si>
  <si>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</si>
  <si>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</si>
  <si>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</si>
  <si>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</si>
  <si>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</si>
  <si>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</si>
  <si>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</si>
  <si>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</si>
  <si>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</si>
  <si>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</si>
  <si>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</si>
  <si>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</si>
  <si>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</si>
  <si>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</si>
  <si>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</si>
  <si>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</si>
  <si>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</si>
  <si>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</si>
  <si>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</si>
  <si>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</si>
  <si>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</si>
  <si>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</si>
  <si>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</si>
  <si>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</si>
  <si>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</si>
  <si>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</si>
  <si>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</si>
  <si>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</si>
  <si>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</si>
  <si>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</si>
  <si>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</si>
  <si>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</si>
  <si>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</si>
  <si>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</si>
  <si>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</si>
  <si>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</si>
  <si>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</si>
  <si>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</si>
  <si>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</si>
  <si>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</si>
  <si>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</si>
  <si>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</si>
  <si>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</si>
  <si>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</si>
  <si>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</si>
  <si>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</si>
  <si>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</si>
  <si>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</si>
  <si>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</si>
  <si>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</si>
  <si>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</si>
  <si>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</si>
  <si>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</si>
  <si>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</si>
  <si>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</si>
  <si>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</si>
  <si>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</si>
  <si>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</si>
  <si>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</si>
  <si>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</si>
  <si>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</si>
  <si>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</si>
  <si>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</si>
  <si>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</si>
  <si>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</si>
  <si>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</si>
  <si>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</si>
  <si>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</si>
  <si>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</si>
  <si>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</si>
  <si>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</si>
  <si>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</si>
  <si>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</si>
  <si>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</si>
  <si>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</si>
  <si>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</si>
  <si>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</si>
  <si>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</si>
  <si>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</si>
  <si>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</si>
  <si>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</si>
  <si>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</si>
  <si>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</si>
  <si>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</si>
  <si>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</si>
  <si>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</si>
  <si>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</si>
  <si>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</si>
  <si>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</si>
  <si>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</si>
  <si>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</si>
  <si>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</si>
  <si>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</si>
  <si>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</si>
  <si>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</si>
  <si>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</si>
  <si>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</si>
  <si>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</si>
  <si>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</si>
  <si>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</si>
  <si>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</si>
  <si>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</si>
  <si>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</si>
  <si>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</si>
  <si>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</si>
  <si>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</si>
  <si>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</si>
  <si>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</si>
  <si>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</si>
  <si>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</si>
  <si>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</si>
  <si>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</si>
  <si>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</si>
  <si>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</si>
  <si>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</si>
  <si>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</si>
  <si>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</si>
  <si>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</si>
  <si>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</si>
  <si>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</si>
  <si>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</si>
  <si>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</si>
  <si>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</si>
  <si>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</si>
  <si>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</si>
  <si>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</si>
  <si>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</si>
  <si>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</si>
  <si>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</si>
  <si>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</si>
  <si>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</si>
  <si>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</si>
  <si>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</si>
  <si>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</si>
  <si>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</si>
  <si>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</si>
  <si>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</si>
  <si>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</si>
  <si>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</si>
  <si>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</si>
  <si>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</si>
  <si>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</si>
  <si>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</si>
  <si>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</si>
  <si>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</si>
  <si>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</si>
  <si>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</si>
  <si>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</si>
  <si>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</si>
  <si>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</si>
  <si>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</si>
  <si>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</si>
  <si>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</si>
  <si>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</si>
  <si>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</si>
  <si>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</si>
  <si>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</si>
  <si>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</si>
  <si>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</si>
  <si>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</si>
  <si>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</si>
  <si>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</si>
  <si>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</si>
  <si>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</si>
  <si>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</si>
  <si>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</si>
  <si>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</si>
  <si>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</si>
  <si>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</si>
  <si>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</si>
  <si>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</si>
  <si>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</si>
  <si>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</si>
  <si>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</si>
  <si>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</si>
  <si>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</si>
  <si>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</si>
  <si>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</si>
  <si>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</si>
  <si>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</si>
  <si>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</si>
  <si>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</si>
  <si>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</si>
  <si>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</si>
  <si>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</si>
  <si>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</si>
  <si>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</si>
  <si>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</si>
  <si>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</si>
  <si>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</si>
  <si>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</si>
  <si>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</si>
  <si>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</si>
  <si>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</si>
  <si>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</si>
  <si>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</si>
  <si>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</si>
  <si>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</si>
  <si>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</si>
  <si>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</si>
  <si>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</si>
  <si>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</si>
  <si>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</si>
  <si>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</si>
  <si>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</si>
  <si>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</si>
  <si>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</si>
  <si>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</si>
  <si>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</si>
  <si>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</si>
  <si>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</si>
  <si>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</si>
  <si>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</si>
  <si>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</si>
  <si>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</si>
  <si>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</si>
  <si>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</si>
  <si>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</si>
  <si>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</si>
  <si>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</si>
  <si>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</si>
  <si>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</si>
  <si>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</si>
  <si>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</si>
  <si>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</si>
  <si>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</si>
  <si>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</si>
  <si>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</si>
  <si>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</si>
  <si>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</si>
  <si>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</si>
  <si>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</si>
  <si>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</si>
  <si>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</si>
  <si>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</si>
  <si>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</si>
  <si>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</si>
  <si>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</si>
  <si>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</si>
  <si>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</si>
  <si>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</si>
  <si>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</si>
  <si>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</si>
  <si>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</si>
  <si>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</si>
  <si>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</si>
  <si>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</si>
  <si>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</si>
  <si>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</si>
  <si>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</si>
  <si>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</si>
  <si>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</si>
  <si>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</si>
  <si>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</si>
  <si>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</si>
  <si>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</si>
  <si>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</si>
  <si>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</si>
  <si>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</si>
  <si>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</si>
  <si>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</si>
  <si>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</si>
  <si>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</si>
  <si>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</si>
  <si>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</si>
  <si>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</si>
  <si>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</si>
  <si>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</si>
  <si>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</si>
  <si>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</si>
  <si>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</si>
  <si>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</si>
  <si>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</si>
  <si>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</si>
  <si>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</si>
  <si>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</si>
  <si>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</si>
  <si>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</si>
  <si>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</si>
  <si>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</si>
  <si>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</si>
  <si>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</si>
  <si>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</si>
  <si>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</si>
  <si>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</si>
  <si>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</si>
  <si>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</si>
  <si>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</si>
  <si>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</si>
  <si>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</si>
  <si>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</si>
  <si>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</si>
  <si>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</si>
  <si>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</si>
  <si>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</si>
  <si>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</si>
  <si>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</si>
  <si>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</si>
  <si>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</si>
  <si>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</si>
  <si>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</si>
  <si>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</si>
  <si>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</si>
  <si>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</si>
  <si>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</si>
  <si>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</si>
  <si>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</si>
  <si>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</si>
  <si>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</si>
  <si>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</si>
  <si>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</si>
  <si>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</si>
  <si>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</si>
  <si>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</si>
  <si>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</si>
  <si>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</si>
  <si>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</si>
  <si>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</si>
  <si>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</si>
  <si>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</si>
  <si>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</si>
  <si>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</si>
  <si>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</si>
  <si>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</si>
  <si>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</si>
  <si>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</si>
  <si>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</si>
  <si>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</si>
  <si>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</si>
  <si>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</si>
  <si>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</si>
  <si>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</si>
  <si>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</si>
  <si>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</si>
  <si>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</si>
  <si>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</si>
  <si>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</si>
  <si>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</si>
  <si>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</si>
  <si>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</si>
  <si>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</si>
  <si>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</si>
  <si>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</si>
  <si>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</si>
  <si>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</si>
  <si>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</si>
  <si>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</si>
  <si>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</si>
  <si>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</si>
  <si>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</si>
  <si>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</si>
  <si>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</si>
  <si>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</si>
  <si>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</si>
  <si>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</si>
  <si>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</si>
  <si>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</si>
  <si>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</si>
  <si>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</si>
  <si>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</si>
  <si>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</si>
  <si>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</si>
  <si>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</si>
  <si>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</si>
  <si>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</si>
  <si>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</si>
  <si>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</si>
  <si>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</si>
  <si>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</si>
  <si>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</si>
  <si>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</si>
  <si>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</si>
  <si>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</si>
  <si>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</si>
  <si>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</si>
  <si>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</si>
  <si>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</si>
  <si>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</si>
  <si>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</si>
  <si>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</si>
  <si>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</si>
  <si>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</si>
  <si>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</si>
  <si>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</si>
  <si>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</si>
  <si>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</si>
  <si>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</si>
  <si>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</si>
  <si>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</si>
  <si>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</si>
  <si>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</si>
  <si>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</si>
  <si>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</si>
  <si>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</si>
  <si>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</si>
  <si>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</si>
  <si>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</si>
  <si>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</si>
  <si>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</si>
  <si>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</si>
  <si>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</si>
  <si>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</si>
  <si>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</si>
  <si>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</si>
  <si>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</si>
  <si>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</si>
  <si>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</si>
  <si>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</si>
  <si>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</si>
  <si>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</si>
  <si>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</si>
  <si>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</si>
  <si>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</si>
  <si>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</si>
  <si>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</si>
  <si>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</si>
  <si>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</si>
  <si>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</si>
  <si>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</si>
  <si>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</si>
  <si>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</si>
  <si>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</si>
  <si>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</si>
  <si>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</si>
  <si>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</si>
  <si>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</si>
  <si>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</si>
  <si>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</si>
  <si>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</si>
  <si>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</si>
  <si>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</si>
  <si>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</si>
  <si>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</si>
  <si>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</si>
  <si>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</si>
  <si>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</si>
  <si>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</si>
  <si>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</si>
  <si>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</si>
  <si>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</si>
  <si>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</si>
  <si>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</si>
  <si>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</si>
  <si>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</si>
  <si>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</si>
  <si>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</si>
  <si>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</si>
  <si>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</si>
  <si>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</si>
  <si>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</si>
  <si>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</si>
  <si>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</si>
  <si>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</si>
  <si>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</si>
  <si>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</si>
  <si>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</si>
  <si>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</si>
  <si>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</si>
  <si>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</si>
  <si>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</si>
  <si>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</si>
  <si>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</si>
  <si>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</si>
  <si>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</si>
  <si>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</si>
  <si>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</si>
  <si>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</si>
  <si>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</si>
  <si>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</si>
  <si>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</si>
  <si>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</si>
  <si>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</si>
  <si>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</si>
  <si>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</si>
  <si>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</si>
  <si>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</si>
  <si>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</si>
  <si>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</si>
  <si>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</si>
  <si>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</si>
  <si>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</si>
  <si>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</si>
  <si>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</si>
  <si>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</si>
  <si>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</si>
  <si>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</si>
  <si>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</si>
  <si>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</si>
  <si>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</si>
  <si>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</si>
  <si>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</si>
  <si>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</si>
  <si>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</si>
  <si>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</si>
  <si>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</si>
  <si>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</si>
  <si>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</si>
  <si>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</si>
  <si>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</si>
  <si>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</si>
  <si>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</si>
  <si>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</si>
  <si>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</si>
  <si>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</si>
  <si>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</si>
  <si>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</si>
  <si>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</si>
  <si>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</si>
  <si>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</si>
  <si>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</si>
  <si>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</si>
  <si>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</si>
  <si>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</si>
  <si>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</si>
  <si>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</si>
  <si>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</si>
  <si>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</si>
  <si>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</si>
  <si>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</si>
  <si>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</si>
  <si>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</si>
  <si>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</si>
  <si>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</si>
  <si>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</si>
  <si>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</si>
  <si>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</si>
  <si>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</si>
  <si>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</si>
  <si>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</si>
  <si>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</si>
  <si>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</si>
  <si>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</si>
  <si>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</si>
  <si>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</si>
  <si>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</si>
  <si>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</si>
  <si>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</si>
  <si>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</si>
  <si>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</si>
  <si>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</si>
  <si>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</si>
  <si>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</si>
  <si>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</si>
  <si>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</si>
  <si>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</si>
  <si>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</si>
  <si>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</si>
  <si>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</si>
  <si>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</si>
  <si>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</si>
  <si>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</si>
  <si>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</si>
  <si>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</si>
  <si>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</si>
  <si>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</si>
  <si>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</si>
  <si>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</si>
  <si>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</si>
  <si>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</si>
  <si>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</si>
  <si>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</si>
  <si>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</si>
  <si>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</si>
  <si>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</si>
  <si>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</si>
  <si>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</si>
  <si>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</si>
  <si>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</si>
  <si>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</si>
  <si>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</si>
  <si>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</si>
  <si>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</si>
  <si>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</si>
  <si>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</si>
  <si>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</si>
  <si>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</si>
  <si>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</si>
  <si>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</si>
  <si>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</si>
  <si>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</si>
  <si>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</si>
  <si>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</si>
  <si>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</si>
  <si>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</si>
  <si>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</si>
  <si>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</si>
  <si>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</si>
  <si>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</si>
  <si>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</si>
  <si>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</si>
  <si>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</si>
  <si>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</si>
  <si>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</si>
  <si>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</si>
  <si>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</si>
  <si>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</si>
  <si>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</si>
  <si>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</si>
  <si>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</si>
  <si>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</si>
  <si>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</si>
  <si>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</si>
  <si>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</si>
  <si>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</si>
  <si>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</si>
  <si>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</si>
  <si>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</si>
  <si>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</si>
  <si>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</si>
  <si>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</si>
  <si>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</si>
  <si>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</si>
  <si>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</si>
  <si>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</si>
  <si>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</si>
  <si>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</si>
  <si>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</si>
  <si>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</si>
  <si>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</si>
  <si>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</si>
  <si>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</si>
  <si>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</si>
  <si>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</si>
  <si>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</si>
  <si>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</si>
  <si>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</si>
  <si>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</si>
  <si>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</si>
  <si>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</si>
  <si>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</si>
  <si>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</si>
  <si>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</si>
  <si>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</si>
  <si>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</si>
  <si>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</si>
  <si>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</si>
  <si>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</si>
  <si>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</si>
  <si>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</si>
  <si>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</si>
  <si>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</si>
  <si>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</si>
  <si>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</si>
  <si>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</si>
  <si>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</si>
  <si>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</si>
  <si>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</si>
  <si>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</si>
  <si>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</si>
  <si>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</si>
  <si>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</si>
  <si>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</si>
  <si>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</si>
  <si>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</si>
  <si>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</si>
  <si>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</si>
  <si>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</si>
  <si>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</si>
  <si>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</si>
  <si>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</si>
  <si>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</si>
  <si>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</si>
  <si>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</si>
  <si>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</si>
  <si>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</si>
  <si>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</si>
  <si>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</si>
  <si>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</si>
  <si>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</si>
  <si>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</si>
  <si>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</si>
  <si>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</si>
  <si>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</si>
  <si>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</si>
  <si>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</si>
  <si>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</si>
  <si>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</si>
  <si>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</si>
  <si>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</si>
  <si>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</si>
  <si>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</si>
  <si>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</si>
  <si>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</si>
  <si>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</si>
  <si>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</si>
  <si>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</si>
  <si>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</si>
  <si>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</si>
  <si>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</si>
  <si>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</si>
  <si>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</si>
  <si>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</si>
  <si>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</si>
  <si>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</si>
  <si>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</si>
  <si>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</si>
  <si>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</si>
  <si>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</si>
  <si>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</si>
  <si>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</si>
  <si>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</si>
  <si>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</si>
  <si>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</si>
  <si>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</si>
  <si>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</si>
  <si>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</si>
  <si>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</si>
  <si>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</si>
  <si>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</si>
  <si>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</si>
  <si>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</si>
  <si>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</si>
  <si>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</si>
  <si>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</si>
  <si>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</si>
  <si>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</si>
  <si>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</si>
  <si>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</si>
  <si>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</si>
  <si>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</si>
  <si>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</si>
  <si>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</si>
  <si>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</si>
  <si>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</si>
  <si>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</si>
  <si>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</si>
  <si>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</si>
  <si>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</si>
  <si>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</si>
  <si>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</si>
  <si>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</si>
  <si>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</si>
  <si>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</si>
  <si>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</si>
  <si>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</si>
  <si>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</si>
  <si>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</si>
  <si>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</si>
  <si>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</si>
  <si>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</si>
  <si>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</si>
  <si>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</si>
  <si>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</si>
  <si>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</si>
  <si>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</si>
  <si>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</si>
  <si>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</si>
  <si>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</si>
  <si>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</si>
  <si>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</si>
  <si>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</si>
  <si>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</si>
  <si>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</si>
  <si>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</si>
  <si>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</si>
  <si>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</si>
  <si>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</si>
  <si>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</si>
  <si>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</si>
  <si>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</si>
  <si>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</si>
  <si>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</si>
  <si>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</si>
  <si>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</si>
  <si>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</si>
  <si>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</si>
  <si>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</si>
  <si>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</si>
  <si>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</si>
  <si>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</si>
  <si>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</si>
  <si>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</si>
  <si>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</si>
  <si>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</si>
  <si>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</si>
  <si>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</si>
  <si>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</si>
  <si>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</si>
  <si>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</si>
  <si>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</si>
  <si>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</si>
  <si>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</si>
  <si>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</si>
  <si>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</si>
  <si>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</si>
  <si>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</si>
  <si>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</si>
  <si>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</si>
  <si>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</si>
  <si>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</si>
  <si>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</si>
  <si>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</si>
  <si>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</si>
  <si>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</si>
  <si>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</si>
  <si>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</si>
  <si>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</si>
  <si>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</si>
  <si>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</si>
  <si>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</si>
  <si>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</si>
  <si>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</si>
  <si>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</si>
  <si>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</si>
  <si>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</si>
  <si>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</si>
  <si>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</si>
  <si>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</si>
  <si>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</si>
  <si>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</si>
  <si>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</si>
  <si>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</si>
  <si>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</si>
  <si>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</si>
  <si>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</si>
  <si>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</si>
  <si>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</si>
  <si>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</si>
  <si>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</si>
  <si>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</si>
  <si>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</si>
  <si>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</si>
  <si>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</si>
  <si>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</si>
  <si>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</si>
  <si>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</si>
  <si>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</si>
  <si>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</si>
  <si>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</si>
  <si>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</si>
  <si>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</si>
  <si>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</si>
  <si>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</si>
  <si>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</si>
  <si>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</si>
  <si>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</si>
  <si>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</si>
  <si>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</si>
  <si>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</si>
  <si>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</si>
  <si>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</si>
  <si>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</si>
  <si>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</si>
  <si>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</si>
  <si>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</si>
  <si>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</si>
  <si>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</si>
  <si>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</si>
  <si>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</si>
  <si>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</si>
  <si>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</si>
  <si>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</si>
  <si>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</si>
  <si>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</si>
  <si>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</si>
  <si>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</si>
  <si>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</si>
  <si>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</si>
  <si>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</si>
  <si>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</si>
  <si>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</si>
  <si>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</si>
  <si>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</si>
  <si>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</si>
  <si>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</si>
  <si>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</si>
  <si>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</si>
  <si>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</si>
  <si>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</si>
  <si>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</si>
  <si>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</si>
  <si>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</si>
  <si>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</si>
  <si>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</si>
  <si>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</si>
  <si>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</si>
  <si>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</si>
  <si>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</si>
  <si>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</si>
  <si>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</si>
  <si>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</si>
  <si>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</si>
  <si>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</si>
  <si>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</si>
  <si>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</si>
  <si>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</si>
  <si>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</si>
  <si>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</si>
  <si>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</si>
  <si>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</si>
  <si>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</si>
  <si>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</si>
  <si>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</si>
  <si>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</si>
  <si>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</si>
  <si>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</si>
  <si>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</si>
  <si>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</si>
  <si>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</si>
  <si>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</si>
  <si>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</si>
  <si>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</si>
  <si>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</si>
  <si>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</si>
  <si>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</si>
  <si>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</si>
  <si>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</si>
  <si>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</si>
  <si>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</si>
  <si>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</si>
  <si>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</si>
  <si>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</si>
  <si>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</si>
  <si>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</si>
  <si>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</si>
  <si>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</si>
  <si>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</si>
  <si>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</si>
  <si>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</si>
  <si>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</si>
  <si>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</si>
  <si>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</si>
  <si>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</si>
  <si>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</si>
  <si>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</si>
  <si>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</si>
  <si>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</si>
  <si>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</si>
  <si>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</si>
  <si>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</si>
  <si>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</si>
  <si>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</si>
  <si>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</si>
  <si>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</si>
  <si>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</si>
  <si>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</si>
  <si>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</si>
  <si>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</si>
  <si>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</si>
  <si>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</si>
  <si>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</si>
  <si>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</si>
  <si>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</si>
  <si>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</si>
  <si>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</si>
  <si>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</si>
  <si>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</si>
  <si>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</si>
  <si>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</si>
  <si>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</si>
  <si>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</si>
  <si>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</si>
  <si>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</si>
  <si>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</si>
  <si>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</si>
  <si>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</si>
  <si>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</si>
  <si>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</si>
  <si>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</si>
  <si>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</si>
  <si>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</si>
  <si>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</si>
  <si>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</si>
  <si>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</si>
  <si>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</si>
  <si>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</si>
  <si>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</si>
  <si>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</si>
  <si>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</si>
  <si>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</si>
  <si>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</si>
  <si>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</si>
  <si>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</si>
  <si>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</si>
  <si>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</si>
  <si>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</si>
  <si>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</si>
  <si>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</si>
  <si>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</si>
  <si>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</si>
  <si>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</si>
  <si>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</si>
  <si>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</si>
  <si>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</si>
  <si>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</si>
  <si>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</si>
  <si>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</si>
  <si>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</si>
  <si>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</si>
  <si>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</si>
  <si>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</si>
  <si>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</si>
  <si>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</si>
  <si>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</si>
  <si>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</si>
  <si>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</si>
  <si>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</si>
  <si>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</si>
  <si>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</si>
  <si>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</si>
  <si>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</si>
  <si>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</si>
  <si>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</si>
  <si>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</si>
  <si>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</si>
  <si>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</si>
  <si>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</si>
  <si>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</si>
  <si>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</si>
  <si>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</si>
  <si>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</si>
  <si>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</si>
  <si>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</si>
  <si>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</si>
  <si>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</si>
  <si>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</si>
  <si>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</si>
  <si>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</si>
  <si>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</si>
  <si>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</si>
  <si>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</si>
  <si>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</si>
  <si>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</si>
  <si>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</si>
  <si>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</si>
  <si>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</si>
  <si>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</si>
  <si>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</si>
  <si>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</si>
  <si>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</si>
  <si>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</si>
  <si>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</si>
  <si>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</si>
  <si>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</si>
  <si>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</si>
  <si>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</si>
  <si>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</si>
  <si>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</si>
  <si>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</si>
  <si>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</si>
  <si>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</si>
  <si>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</si>
  <si>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</si>
  <si>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</si>
  <si>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</si>
  <si>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</si>
  <si>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</si>
  <si>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</si>
  <si>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</si>
  <si>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</si>
  <si>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</si>
  <si>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</si>
  <si>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</si>
  <si>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</si>
  <si>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</si>
  <si>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</si>
  <si>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</si>
  <si>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</si>
  <si>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</si>
  <si>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</si>
  <si>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</si>
  <si>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</si>
  <si>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</si>
  <si>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</si>
  <si>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</si>
  <si>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</si>
  <si>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</si>
  <si>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</si>
  <si>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</si>
  <si>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</si>
  <si>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</si>
  <si>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</si>
  <si>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</si>
  <si>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</si>
  <si>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</si>
  <si>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</si>
  <si>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</si>
  <si>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</si>
  <si>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</si>
  <si>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</si>
  <si>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</si>
  <si>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</si>
  <si>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</si>
  <si>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</si>
  <si>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</si>
  <si>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</si>
  <si>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</si>
  <si>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</si>
  <si>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</si>
  <si>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</si>
  <si>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</si>
  <si>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</si>
  <si>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</si>
  <si>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</si>
  <si>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</si>
  <si>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</si>
  <si>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</si>
  <si>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</si>
  <si>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</si>
  <si>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</si>
  <si>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</si>
  <si>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</si>
  <si>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</si>
  <si>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</si>
  <si>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</si>
  <si>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</si>
  <si>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</si>
  <si>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</si>
  <si>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</si>
  <si>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</si>
  <si>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</si>
  <si>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</si>
  <si>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</si>
  <si>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</si>
  <si>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</si>
  <si>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</si>
  <si>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</si>
  <si>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</si>
  <si>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</si>
  <si>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</si>
  <si>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</si>
  <si>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</si>
  <si>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</si>
  <si>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</si>
  <si>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</si>
  <si>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</si>
  <si>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</si>
  <si>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</si>
  <si>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</si>
  <si>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</si>
  <si>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</si>
  <si>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</si>
  <si>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</si>
  <si>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</si>
  <si>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</si>
  <si>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</si>
  <si>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</si>
  <si>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</si>
  <si>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</si>
  <si>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</si>
  <si>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</si>
  <si>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</si>
  <si>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</si>
  <si>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</si>
  <si>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</si>
  <si>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</si>
  <si>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</si>
  <si>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</si>
  <si>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</si>
  <si>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</si>
  <si>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</si>
  <si>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</si>
  <si>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</si>
  <si>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</si>
  <si>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</si>
  <si>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</si>
  <si>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</si>
  <si>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</si>
  <si>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</si>
  <si>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</si>
  <si>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</si>
  <si>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</si>
  <si>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</si>
  <si>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</si>
  <si>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</si>
  <si>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</si>
  <si>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</si>
  <si>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</si>
  <si>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</si>
  <si>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</si>
  <si>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</si>
  <si>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</si>
  <si>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</si>
  <si>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</si>
  <si>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</si>
  <si>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</si>
  <si>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</si>
  <si>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</si>
  <si>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</si>
  <si>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</si>
  <si>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</si>
  <si>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</si>
  <si>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</si>
  <si>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</si>
  <si>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</si>
  <si>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</si>
  <si>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</si>
  <si>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</si>
  <si>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</si>
  <si>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</si>
  <si>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</si>
  <si>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</si>
  <si>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</si>
  <si>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</si>
  <si>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</si>
  <si>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</si>
  <si>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</si>
  <si>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</si>
  <si>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</si>
  <si>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</si>
  <si>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</si>
  <si>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</si>
  <si>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</si>
  <si>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</si>
  <si>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</si>
  <si>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</si>
  <si>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</si>
  <si>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</si>
  <si>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</si>
  <si>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</si>
  <si>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</si>
  <si>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</si>
  <si>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</si>
  <si>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</si>
  <si>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</si>
  <si>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</si>
  <si>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</si>
  <si>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</si>
  <si>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</si>
  <si>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</si>
  <si>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</si>
  <si>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</si>
  <si>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</si>
  <si>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</si>
  <si>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</si>
  <si>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</si>
  <si>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</si>
  <si>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</si>
  <si>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</si>
  <si>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</si>
  <si>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</si>
  <si>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</si>
  <si>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</si>
  <si>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</si>
  <si>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</si>
  <si>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</si>
  <si>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</si>
  <si>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</si>
  <si>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</si>
  <si>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</si>
  <si>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</si>
  <si>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</si>
  <si>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</si>
  <si>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</si>
  <si>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</si>
  <si>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</si>
  <si>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</si>
  <si>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</si>
  <si>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</si>
  <si>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</si>
  <si>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</si>
  <si>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</si>
  <si>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</si>
  <si>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</si>
  <si>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</si>
  <si>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</si>
  <si>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</si>
  <si>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</si>
  <si>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</si>
  <si>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</si>
  <si>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</si>
  <si>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</si>
  <si>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</si>
  <si>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</si>
  <si>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</si>
  <si>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</si>
  <si>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</si>
  <si>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</si>
  <si>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</si>
  <si>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</si>
  <si>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</si>
  <si>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</si>
  <si>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</si>
  <si>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</si>
  <si>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</si>
  <si>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</si>
  <si>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</si>
  <si>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</si>
  <si>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</si>
  <si>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</si>
  <si>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</si>
  <si>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</si>
  <si>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</si>
  <si>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</si>
  <si>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</si>
  <si>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</si>
  <si>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</si>
  <si>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</si>
  <si>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</si>
  <si>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</si>
  <si>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</si>
  <si>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</si>
  <si>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</si>
  <si>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</si>
  <si>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</si>
  <si>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</si>
  <si>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</si>
  <si>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</si>
  <si>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</si>
  <si>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</si>
  <si>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</si>
  <si>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</si>
  <si>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</si>
  <si>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</si>
  <si>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</si>
  <si>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</si>
  <si>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</si>
  <si>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</si>
  <si>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</si>
  <si>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</si>
  <si>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</si>
  <si>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</si>
  <si>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</si>
  <si>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</si>
  <si>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</si>
  <si>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</si>
  <si>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</si>
  <si>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</si>
  <si>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</si>
  <si>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</si>
  <si>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</si>
  <si>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</si>
  <si>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</si>
  <si>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</si>
  <si>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</si>
  <si>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</si>
  <si>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</si>
  <si>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</si>
  <si>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</si>
  <si>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</si>
  <si>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</si>
  <si>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</si>
  <si>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</si>
  <si>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</si>
  <si>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</si>
  <si>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</si>
  <si>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</si>
  <si>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</si>
  <si>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</si>
  <si>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</si>
  <si>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</si>
  <si>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</si>
  <si>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</si>
  <si>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</si>
  <si>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</si>
  <si>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</si>
  <si>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</si>
  <si>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</si>
  <si>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</si>
  <si>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</si>
  <si>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</si>
  <si>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</si>
  <si>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</si>
  <si>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</si>
  <si>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</si>
  <si>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</si>
  <si>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</si>
  <si>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</si>
  <si>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</si>
  <si>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</si>
  <si>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</si>
  <si>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</si>
  <si>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</si>
  <si>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</si>
  <si>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</si>
  <si>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</si>
  <si>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</si>
  <si>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</si>
  <si>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</si>
  <si>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</si>
  <si>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</si>
  <si>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</si>
  <si>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</si>
  <si>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</si>
  <si>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</si>
  <si>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</si>
  <si>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</si>
  <si>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</si>
  <si>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</si>
  <si>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</si>
  <si>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</si>
  <si>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</si>
  <si>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</si>
  <si>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</si>
  <si>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</si>
  <si>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</si>
  <si>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</si>
  <si>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</si>
  <si>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</si>
  <si>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</si>
  <si>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</si>
  <si>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</si>
  <si>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</si>
  <si>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</si>
  <si>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</si>
  <si>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</si>
  <si>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</si>
  <si>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</si>
  <si>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</si>
  <si>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</si>
  <si>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</si>
  <si>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</si>
  <si>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</si>
  <si>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</si>
  <si>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</si>
  <si>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</si>
  <si>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</si>
  <si>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</si>
  <si>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</si>
  <si>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</si>
  <si>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</si>
  <si>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</si>
  <si>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</si>
  <si>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</si>
  <si>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</si>
  <si>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</si>
  <si>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</si>
  <si>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</si>
  <si>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</si>
  <si>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</si>
  <si>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</si>
  <si>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</si>
  <si>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</si>
  <si>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</si>
  <si>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</si>
  <si>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</si>
  <si>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</si>
  <si>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</si>
  <si>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</si>
  <si>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</si>
  <si>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</si>
  <si>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</si>
  <si>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</si>
  <si>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</si>
  <si>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</si>
  <si>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</si>
  <si>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</si>
  <si>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</si>
  <si>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</si>
  <si>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</si>
  <si>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</si>
  <si>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</si>
  <si>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</si>
  <si>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</si>
  <si>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</si>
  <si>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</si>
  <si>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</si>
  <si>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</si>
  <si>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</si>
  <si>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</si>
  <si>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</si>
  <si>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</si>
  <si>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</si>
  <si>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</si>
  <si>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</si>
  <si>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</si>
  <si>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</si>
  <si>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</si>
  <si>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</si>
  <si>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</si>
  <si>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</si>
  <si>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</si>
  <si>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</si>
  <si>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</si>
  <si>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</si>
  <si>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</si>
  <si>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</si>
  <si>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</si>
  <si>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</si>
  <si>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</si>
  <si>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</si>
  <si>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</si>
  <si>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</si>
  <si>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</si>
  <si>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</si>
  <si>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</si>
  <si>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</si>
  <si>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</si>
  <si>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</si>
  <si>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</si>
  <si>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</si>
  <si>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</si>
  <si>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</si>
  <si>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</si>
  <si>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</si>
  <si>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</si>
  <si>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</si>
  <si>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</si>
  <si>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</si>
  <si>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</si>
  <si>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</si>
  <si>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</si>
  <si>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</si>
  <si>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</si>
  <si>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</si>
  <si>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</si>
  <si>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</si>
  <si>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</si>
  <si>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</si>
  <si>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</si>
  <si>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</si>
  <si>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</si>
  <si>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</si>
  <si>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</si>
  <si>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</si>
  <si>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</si>
  <si>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</si>
  <si>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</si>
  <si>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</si>
  <si>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</si>
  <si>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</si>
  <si>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</si>
  <si>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</si>
  <si>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</si>
  <si>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</si>
  <si>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</si>
  <si>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</si>
  <si>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</si>
  <si>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</si>
  <si>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</si>
  <si>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</si>
  <si>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</si>
  <si>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</si>
  <si>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</si>
  <si>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</si>
  <si>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</si>
  <si>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</si>
  <si>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</si>
  <si>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</si>
  <si>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</si>
  <si>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</si>
  <si>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</si>
  <si>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</si>
  <si>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</si>
  <si>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</si>
  <si>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</si>
  <si>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</si>
  <si>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</si>
  <si>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</si>
  <si>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</si>
  <si>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</si>
  <si>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</si>
  <si>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</si>
  <si>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</si>
  <si>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</si>
  <si>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</si>
  <si>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</si>
  <si>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</si>
  <si>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</si>
  <si>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</si>
  <si>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</si>
  <si>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</si>
  <si>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</si>
  <si>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</si>
  <si>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</si>
  <si>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</si>
  <si>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</si>
  <si>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</si>
  <si>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</si>
  <si>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</si>
  <si>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</si>
  <si>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</si>
  <si>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</si>
  <si>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</si>
  <si>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</si>
  <si>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</si>
  <si>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</si>
  <si>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</si>
  <si>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</si>
  <si>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</si>
  <si>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</si>
  <si>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</si>
  <si>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</si>
  <si>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</si>
  <si>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</si>
  <si>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</si>
  <si>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</si>
  <si>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</si>
  <si>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</si>
  <si>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</si>
  <si>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</si>
  <si>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</si>
  <si>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</si>
  <si>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</si>
  <si>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</si>
  <si>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</si>
  <si>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</si>
  <si>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</si>
  <si>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</si>
  <si>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</si>
  <si>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</si>
  <si>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</si>
  <si>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</si>
  <si>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</si>
  <si>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</si>
  <si>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</si>
  <si>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</si>
  <si>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</si>
  <si>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</si>
  <si>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</si>
  <si>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</si>
  <si>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</si>
  <si>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</si>
  <si>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</si>
  <si>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</si>
  <si>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</si>
  <si>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</si>
  <si>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</si>
  <si>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</si>
  <si>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</si>
  <si>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</si>
  <si>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</si>
  <si>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</si>
  <si>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</si>
  <si>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</si>
  <si>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</si>
  <si>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</si>
  <si>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</si>
  <si>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</si>
  <si>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</si>
  <si>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</si>
  <si>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</si>
  <si>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</si>
  <si>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</si>
  <si>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</si>
  <si>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</si>
  <si>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</si>
  <si>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</si>
  <si>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</si>
  <si>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</si>
  <si>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</si>
  <si>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</si>
  <si>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</si>
  <si>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</si>
  <si>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</si>
  <si>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</si>
  <si>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</si>
  <si>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</si>
  <si>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</si>
  <si>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</si>
  <si>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</si>
  <si>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</si>
  <si>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</si>
  <si>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</si>
  <si>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</si>
  <si>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</si>
  <si>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</si>
  <si>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</si>
  <si>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</si>
  <si>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</si>
  <si>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</si>
  <si>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</si>
  <si>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</si>
  <si>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</si>
  <si>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</si>
  <si>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</si>
  <si>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</si>
  <si>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</si>
  <si>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</si>
  <si>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</si>
  <si>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</si>
  <si>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</si>
  <si>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</si>
  <si>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</si>
  <si>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</si>
  <si>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</si>
  <si>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</si>
  <si>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</si>
  <si>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</si>
  <si>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</si>
  <si>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</si>
  <si>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</si>
  <si>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</si>
  <si>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</si>
  <si>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</si>
  <si>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</si>
  <si>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</si>
  <si>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</si>
  <si>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</si>
  <si>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</si>
  <si>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</si>
  <si>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</si>
  <si>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</si>
  <si>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</si>
  <si>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</si>
  <si>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</si>
  <si>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</si>
  <si>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</si>
  <si>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</si>
  <si>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</si>
  <si>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</si>
  <si>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</si>
  <si>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</si>
  <si>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</si>
  <si>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</si>
  <si>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</si>
  <si>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</si>
  <si>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</si>
  <si>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</si>
  <si>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</si>
  <si>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</si>
  <si>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</si>
  <si>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</si>
  <si>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</si>
  <si>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</si>
  <si>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</si>
  <si>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</si>
  <si>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</si>
  <si>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</si>
  <si>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</si>
  <si>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</si>
  <si>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</si>
  <si>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</si>
  <si>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</si>
  <si>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</si>
  <si>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</si>
  <si>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</si>
  <si>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</si>
  <si>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</si>
  <si>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</si>
  <si>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</si>
  <si>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</si>
  <si>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</si>
  <si>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</si>
  <si>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</si>
  <si>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</si>
  <si>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</si>
  <si>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</si>
  <si>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</si>
  <si>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</si>
  <si>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</si>
  <si>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</si>
  <si>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</si>
  <si>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</si>
  <si>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</si>
  <si>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</si>
  <si>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</si>
  <si>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</si>
  <si>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</si>
  <si>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</si>
  <si>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</si>
  <si>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</si>
  <si>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</si>
  <si>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</si>
  <si>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</si>
  <si>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</si>
  <si>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</si>
  <si>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</si>
  <si>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</si>
  <si>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</si>
  <si>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</si>
  <si>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</si>
  <si>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</si>
  <si>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</si>
  <si>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</si>
  <si>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</si>
  <si>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</si>
  <si>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</si>
  <si>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</si>
  <si>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</si>
  <si>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</si>
  <si>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</si>
  <si>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</si>
  <si>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</si>
  <si>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</si>
  <si>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</si>
  <si>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</si>
  <si>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</si>
  <si>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</si>
  <si>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</si>
  <si>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</si>
  <si>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</si>
  <si>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</si>
  <si>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</si>
  <si>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</si>
  <si>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</si>
  <si>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</si>
  <si>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</si>
  <si>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</si>
  <si>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</si>
  <si>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</si>
  <si>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</si>
  <si>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</si>
  <si>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</si>
  <si>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</si>
  <si>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</si>
  <si>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</si>
  <si>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</si>
  <si>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</si>
  <si>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</si>
  <si>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</si>
  <si>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</si>
  <si>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</si>
  <si>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</si>
  <si>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</si>
  <si>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</si>
  <si>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</si>
  <si>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</si>
  <si>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</si>
  <si>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</si>
  <si>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</si>
  <si>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</si>
  <si>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</si>
  <si>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</si>
  <si>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</si>
  <si>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</si>
  <si>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</si>
  <si>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</si>
  <si>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</si>
  <si>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</si>
  <si>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</si>
  <si>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</si>
  <si>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</si>
  <si>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</si>
  <si>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</si>
  <si>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</si>
  <si>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</si>
  <si>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</si>
  <si>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</si>
  <si>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</si>
  <si>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</si>
  <si>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</si>
  <si>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</si>
  <si>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</si>
  <si>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</si>
  <si>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</si>
  <si>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</si>
  <si>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</si>
  <si>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</si>
  <si>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</si>
  <si>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</si>
  <si>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</si>
  <si>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</si>
  <si>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</si>
  <si>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</si>
  <si>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</si>
  <si>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</si>
  <si>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</si>
  <si>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</si>
  <si>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</si>
  <si>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</si>
  <si>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</si>
  <si>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</si>
  <si>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</si>
  <si>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</si>
  <si>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</si>
  <si>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</si>
  <si>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</si>
  <si>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</si>
  <si>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</si>
  <si>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</si>
  <si>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</si>
  <si>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</si>
  <si>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</si>
  <si>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</si>
  <si>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</si>
  <si>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</si>
  <si>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</si>
  <si>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</si>
  <si>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</si>
  <si>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</si>
  <si>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</si>
  <si>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</si>
  <si>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</si>
  <si>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</si>
  <si>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</si>
  <si>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</si>
  <si>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</si>
  <si>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</si>
  <si>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</si>
  <si>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</si>
  <si>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</si>
  <si>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</si>
  <si>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</si>
  <si>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</si>
  <si>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</si>
  <si>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</si>
  <si>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</si>
  <si>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</si>
  <si>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</si>
  <si>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</si>
  <si>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</si>
  <si>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</si>
  <si>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</si>
  <si>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</si>
  <si>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</si>
  <si>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</si>
  <si>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</si>
  <si>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</si>
  <si>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</si>
  <si>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</si>
  <si>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</si>
  <si>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</si>
  <si>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</si>
  <si>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</si>
  <si>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</si>
  <si>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</si>
  <si>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</si>
  <si>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</si>
  <si>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</si>
  <si>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</si>
  <si>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</si>
  <si>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</si>
  <si>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</si>
  <si>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</si>
  <si>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</si>
  <si>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</si>
  <si>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</si>
  <si>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</si>
  <si>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</si>
  <si>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</si>
  <si>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</si>
  <si>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</si>
  <si>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</si>
  <si>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</si>
  <si>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</si>
  <si>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</si>
  <si>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</si>
  <si>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</si>
  <si>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</si>
  <si>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</si>
  <si>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</si>
  <si>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</si>
  <si>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</si>
  <si>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</si>
  <si>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</si>
  <si>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</si>
  <si>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</si>
  <si>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</si>
  <si>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</si>
  <si>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</si>
  <si>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</si>
  <si>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</si>
  <si>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</si>
  <si>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</si>
  <si>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</si>
  <si>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</si>
  <si>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</si>
  <si>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</si>
  <si>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</si>
  <si>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</si>
  <si>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</si>
  <si>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</si>
  <si>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</si>
  <si>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</si>
  <si>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</si>
  <si>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</si>
  <si>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</si>
  <si>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</si>
  <si>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</si>
  <si>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</si>
  <si>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</si>
  <si>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</si>
  <si>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</si>
  <si>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</si>
  <si>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</si>
  <si>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</si>
  <si>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</si>
  <si>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</si>
  <si>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</si>
  <si>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</si>
  <si>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</si>
  <si>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</si>
  <si>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</si>
  <si>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</si>
  <si>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</si>
  <si>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</si>
  <si>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</si>
  <si>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</si>
  <si>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</si>
  <si>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</si>
  <si>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</si>
  <si>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</si>
  <si>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</si>
  <si>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</si>
  <si>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</si>
  <si>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</si>
  <si>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</si>
  <si>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</si>
  <si>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</si>
  <si>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</si>
  <si>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</si>
  <si>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</si>
  <si>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</si>
  <si>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</si>
  <si>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</si>
  <si>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</si>
  <si>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</si>
  <si>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</si>
  <si>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</si>
  <si>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</si>
  <si>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</si>
  <si>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</si>
  <si>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</si>
  <si>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</si>
  <si>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</si>
  <si>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</si>
  <si>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</si>
  <si>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</si>
  <si>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</si>
  <si>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</si>
  <si>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</si>
  <si>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</si>
  <si>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</si>
  <si>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</si>
  <si>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</si>
  <si>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</si>
  <si>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</si>
  <si>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</si>
  <si>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</si>
  <si>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</si>
  <si>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</si>
  <si>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</si>
  <si>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</si>
  <si>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</si>
  <si>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</si>
  <si>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</si>
  <si>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</si>
  <si>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</si>
  <si>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</si>
  <si>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</si>
  <si>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</si>
  <si>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</si>
  <si>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</si>
  <si>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</si>
  <si>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</si>
  <si>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</si>
  <si>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</si>
  <si>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</si>
  <si>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</si>
  <si>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</si>
  <si>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</si>
  <si>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</si>
  <si>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</si>
  <si>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</si>
  <si>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</si>
  <si>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</si>
  <si>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</si>
  <si>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</si>
  <si>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</si>
  <si>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</si>
  <si>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</si>
  <si>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</si>
  <si>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</si>
  <si>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</si>
  <si>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</si>
  <si>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</si>
  <si>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</si>
  <si>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</si>
  <si>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</si>
  <si>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</si>
  <si>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</si>
  <si>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</si>
  <si>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</si>
  <si>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</si>
  <si>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</si>
  <si>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</si>
  <si>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</si>
  <si>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</si>
  <si>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</si>
  <si>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</si>
  <si>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</si>
  <si>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</si>
  <si>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</si>
  <si>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</si>
  <si>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</si>
  <si>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</si>
  <si>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</si>
  <si>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</si>
  <si>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</si>
  <si>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</si>
  <si>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</si>
  <si>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</si>
  <si>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</si>
  <si>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</si>
  <si>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</si>
  <si>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</si>
  <si>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</si>
  <si>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</si>
  <si>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</si>
  <si>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</si>
  <si>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</si>
  <si>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</si>
  <si>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</si>
  <si>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</si>
  <si>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</si>
  <si>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</si>
  <si>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</si>
  <si>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</si>
  <si>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</si>
  <si>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</si>
  <si>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</si>
  <si>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</si>
  <si>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</si>
  <si>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</si>
  <si>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</si>
  <si>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</si>
  <si>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</si>
  <si>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</si>
  <si>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</si>
  <si>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</si>
  <si>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</si>
  <si>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</si>
  <si>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</si>
  <si>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</si>
  <si>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</si>
  <si>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</si>
  <si>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</si>
  <si>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</si>
  <si>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</si>
  <si>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</si>
  <si>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</si>
  <si>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</si>
  <si>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</si>
  <si>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</si>
  <si>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</si>
  <si>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</si>
  <si>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</si>
  <si>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</si>
  <si>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</si>
  <si>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</si>
  <si>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</si>
  <si>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</si>
  <si>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</si>
  <si>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</si>
  <si>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</si>
  <si>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</si>
  <si>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</si>
  <si>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</si>
  <si>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</si>
  <si>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</si>
  <si>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</si>
  <si>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</si>
  <si>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</si>
  <si>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</si>
  <si>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</si>
  <si>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</si>
  <si>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</si>
  <si>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</si>
  <si>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</si>
  <si>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</si>
  <si>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</si>
  <si>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</si>
  <si>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</si>
  <si>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</si>
  <si>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</si>
  <si>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</si>
  <si>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</si>
  <si>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</si>
  <si>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</si>
  <si>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</si>
  <si>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</si>
  <si>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</si>
  <si>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</si>
  <si>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</si>
  <si>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</si>
  <si>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</si>
  <si>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</si>
  <si>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</si>
  <si>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</si>
  <si>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</si>
  <si>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</si>
  <si>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</si>
  <si>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</si>
  <si>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</si>
  <si>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</si>
  <si>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</si>
  <si>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</si>
  <si>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</si>
  <si>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</si>
  <si>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</si>
  <si>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</si>
  <si>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</si>
  <si>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</si>
  <si>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</si>
  <si>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</si>
  <si>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</si>
  <si>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</si>
  <si>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</si>
  <si>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</si>
  <si>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</si>
  <si>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</si>
  <si>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</si>
  <si>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</si>
  <si>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</si>
  <si>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</si>
  <si>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</si>
  <si>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</si>
  <si>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</si>
  <si>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</si>
  <si>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</si>
  <si>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</si>
  <si>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</si>
  <si>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</si>
  <si>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</si>
  <si>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</si>
  <si>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</si>
  <si>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</si>
  <si>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</si>
  <si>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</si>
  <si>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</si>
  <si>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</si>
  <si>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</si>
  <si>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</si>
  <si>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</si>
  <si>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</si>
  <si>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</si>
  <si>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</si>
  <si>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</si>
  <si>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</si>
  <si>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</si>
  <si>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</si>
  <si>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</si>
  <si>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</si>
  <si>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</si>
  <si>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</si>
  <si>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</si>
  <si>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</si>
  <si>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</si>
  <si>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</si>
  <si>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</si>
  <si>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</si>
  <si>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</si>
  <si>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</si>
  <si>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</si>
  <si>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</si>
  <si>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</si>
  <si>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</si>
  <si>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</si>
  <si>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</si>
  <si>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</si>
  <si>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</si>
  <si>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</si>
  <si>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</si>
  <si>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</si>
  <si>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</si>
  <si>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</si>
  <si>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</si>
  <si>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</si>
  <si>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</si>
  <si>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</si>
  <si>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</si>
  <si>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</si>
  <si>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</si>
  <si>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</si>
  <si>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</si>
  <si>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</si>
  <si>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</si>
  <si>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</si>
  <si>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</si>
  <si>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</si>
  <si>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</si>
  <si>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</si>
  <si>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</si>
  <si>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</si>
  <si>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</si>
  <si>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</si>
  <si>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</si>
  <si>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</si>
  <si>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</si>
  <si>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</si>
  <si>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</si>
  <si>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</si>
  <si>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</si>
  <si>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</si>
  <si>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</si>
  <si>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</si>
  <si>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</si>
  <si>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</si>
  <si>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</si>
  <si>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</si>
  <si>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</si>
  <si>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</si>
  <si>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</si>
  <si>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</si>
  <si>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</si>
  <si>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</si>
  <si>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</si>
  <si>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</si>
  <si>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</si>
  <si>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</si>
  <si>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</si>
  <si>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</si>
  <si>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</si>
  <si>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</si>
  <si>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</si>
  <si>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</si>
  <si>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</si>
  <si>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</si>
  <si>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</si>
  <si>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</si>
  <si>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</si>
  <si>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</si>
  <si>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</si>
  <si>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</si>
  <si>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</si>
  <si>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</si>
  <si>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</si>
  <si>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</si>
  <si>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</si>
  <si>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</si>
  <si>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</si>
  <si>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</si>
  <si>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</si>
  <si>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</si>
  <si>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</si>
  <si>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</si>
  <si>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</si>
  <si>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</si>
  <si>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</si>
  <si>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</si>
  <si>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</si>
  <si>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</si>
  <si>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</si>
  <si>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</si>
  <si>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</si>
  <si>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</si>
  <si>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</si>
  <si>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</si>
  <si>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</si>
  <si>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</si>
  <si>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</si>
  <si>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</si>
  <si>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</si>
  <si>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</si>
  <si>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</si>
  <si>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</si>
  <si>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</si>
  <si>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</si>
  <si>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</si>
  <si>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</si>
  <si>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</si>
  <si>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</si>
  <si>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</si>
  <si>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</si>
  <si>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</si>
  <si>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</si>
  <si>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</si>
  <si>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</si>
  <si>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</si>
  <si>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</si>
  <si>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</si>
  <si>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</si>
  <si>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</si>
  <si>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</si>
  <si>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</si>
  <si>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</si>
  <si>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</si>
  <si>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</si>
  <si>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</si>
  <si>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</si>
  <si>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</si>
  <si>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</si>
  <si>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</si>
  <si>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</si>
  <si>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</si>
  <si>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</si>
  <si>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</si>
  <si>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</si>
  <si>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</si>
  <si>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</si>
  <si>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</si>
  <si>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</si>
  <si>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</si>
  <si>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</si>
  <si>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</si>
  <si>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</si>
  <si>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</si>
  <si>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</si>
  <si>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</si>
  <si>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</si>
  <si>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</si>
  <si>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</si>
  <si>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</si>
  <si>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</si>
  <si>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</si>
  <si>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</si>
  <si>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</si>
  <si>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</si>
  <si>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</si>
  <si>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</si>
  <si>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</si>
  <si>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</si>
  <si>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</si>
  <si>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</si>
  <si>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</si>
  <si>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</si>
  <si>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</si>
  <si>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</si>
  <si>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</si>
  <si>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</si>
  <si>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</si>
  <si>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</si>
  <si>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</si>
  <si>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</si>
  <si>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</si>
  <si>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</si>
  <si>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</si>
  <si>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</si>
  <si>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</si>
  <si>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</si>
  <si>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</si>
  <si>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</si>
  <si>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</si>
  <si>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</si>
  <si>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</si>
  <si>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</si>
  <si>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</si>
  <si>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</si>
  <si>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</si>
  <si>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</si>
  <si>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</si>
  <si>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</si>
  <si>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</si>
  <si>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</si>
  <si>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</si>
  <si>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</si>
  <si>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</si>
  <si>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</si>
  <si>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</si>
  <si>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</si>
  <si>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</si>
  <si>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</si>
  <si>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</si>
  <si>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</si>
  <si>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</si>
  <si>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</si>
  <si>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</si>
  <si>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</si>
  <si>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</si>
  <si>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</si>
  <si>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</si>
  <si>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</si>
  <si>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</si>
  <si>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</si>
  <si>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</si>
  <si>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</si>
  <si>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</si>
  <si>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</si>
  <si>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</si>
  <si>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</si>
  <si>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</si>
  <si>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</si>
  <si>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</si>
  <si>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</si>
  <si>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</si>
  <si>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</si>
  <si>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</si>
  <si>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</si>
  <si>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</si>
  <si>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</si>
  <si>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</si>
  <si>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</si>
  <si>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</si>
  <si>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</si>
  <si>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</si>
  <si>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</si>
  <si>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</si>
  <si>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</si>
  <si>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</si>
  <si>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</si>
  <si>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</si>
  <si>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</si>
  <si>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</si>
  <si>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</si>
  <si>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</si>
  <si>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</si>
  <si>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</si>
  <si>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</si>
  <si>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</si>
  <si>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</si>
  <si>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</si>
  <si>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</si>
  <si>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</si>
  <si>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</si>
  <si>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</si>
  <si>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</si>
  <si>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</si>
  <si>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</si>
  <si>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</si>
  <si>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</si>
  <si>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</si>
  <si>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</si>
  <si>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</si>
  <si>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</si>
  <si>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</si>
  <si>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</si>
  <si>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</si>
  <si>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</si>
  <si>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</si>
  <si>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</si>
  <si>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</si>
  <si>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</si>
  <si>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</si>
  <si>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</si>
  <si>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</si>
  <si>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</si>
  <si>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</si>
  <si>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</si>
  <si>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</si>
  <si>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</si>
  <si>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</si>
  <si>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</si>
  <si>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</si>
  <si>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</si>
  <si>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</si>
  <si>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</si>
  <si>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</si>
  <si>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</si>
  <si>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</si>
  <si>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</si>
  <si>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</si>
  <si>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</si>
  <si>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</si>
  <si>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</si>
  <si>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</si>
  <si>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</si>
  <si>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</si>
  <si>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</si>
  <si>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</si>
  <si>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</si>
  <si>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</si>
  <si>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</si>
  <si>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</si>
  <si>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</si>
  <si>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</si>
  <si>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</si>
  <si>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</si>
  <si>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</si>
  <si>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</si>
  <si>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</si>
  <si>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</si>
  <si>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</si>
  <si>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</si>
  <si>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</si>
  <si>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</si>
  <si>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</si>
  <si>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</si>
  <si>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</si>
  <si>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</si>
  <si>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</si>
  <si>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</si>
  <si>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</si>
  <si>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</si>
  <si>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</si>
  <si>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</si>
  <si>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</si>
  <si>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</si>
  <si>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</si>
  <si>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</si>
  <si>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</si>
  <si>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</si>
  <si>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</si>
  <si>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</si>
  <si>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</si>
  <si>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</si>
  <si>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</si>
  <si>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</si>
  <si>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</si>
  <si>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</si>
  <si>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</si>
  <si>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</si>
  <si>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</si>
  <si>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</si>
  <si>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</si>
  <si>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</si>
  <si>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</si>
  <si>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</si>
  <si>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</si>
  <si>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</si>
  <si>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</si>
  <si>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</si>
  <si>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</si>
  <si>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</si>
  <si>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</si>
  <si>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</si>
  <si>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</si>
  <si>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</si>
  <si>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</si>
  <si>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</si>
  <si>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</si>
  <si>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</si>
  <si>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</si>
  <si>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</si>
  <si>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</si>
  <si>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</si>
  <si>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</si>
  <si>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</si>
  <si>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</si>
  <si>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</si>
  <si>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</si>
  <si>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</si>
  <si>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</si>
  <si>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</si>
  <si>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</si>
  <si>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</si>
  <si>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</si>
  <si>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</si>
  <si>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</si>
  <si>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</si>
  <si>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</si>
  <si>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</si>
  <si>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</si>
  <si>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</si>
  <si>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</si>
  <si>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</si>
  <si>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</si>
  <si>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</si>
  <si>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</si>
  <si>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</si>
  <si>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</si>
  <si>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</si>
  <si>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</si>
  <si>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</si>
  <si>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</si>
  <si>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</si>
  <si>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</si>
  <si>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</si>
  <si>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</si>
  <si>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</si>
  <si>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</si>
  <si>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</si>
  <si>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</si>
  <si>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</si>
  <si>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</si>
  <si>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</si>
  <si>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</si>
  <si>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</si>
  <si>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</si>
  <si>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</si>
  <si>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</si>
  <si>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</si>
  <si>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</si>
  <si>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</si>
  <si>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</si>
  <si>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</si>
  <si>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</si>
  <si>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</si>
  <si>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</si>
  <si>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</si>
  <si>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</si>
  <si>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</si>
  <si>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</si>
  <si>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</si>
  <si>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</si>
  <si>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</si>
  <si>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</si>
  <si>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</si>
  <si>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</si>
  <si>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</si>
  <si>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</si>
  <si>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</si>
  <si>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</si>
  <si>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</si>
  <si>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</si>
  <si>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</si>
  <si>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</si>
  <si>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</si>
  <si>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</si>
  <si>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</si>
  <si>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</si>
  <si>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</si>
  <si>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</si>
  <si>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</si>
  <si>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</si>
  <si>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</si>
  <si>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</si>
  <si>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</si>
  <si>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</si>
  <si>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</si>
  <si>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</si>
  <si>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</si>
  <si>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</si>
  <si>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</si>
  <si>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</si>
  <si>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</si>
  <si>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</si>
  <si>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</si>
  <si>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</si>
  <si>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</si>
  <si>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</si>
  <si>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</si>
  <si>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</si>
  <si>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</si>
  <si>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</si>
  <si>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</si>
  <si>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</si>
  <si>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</si>
  <si>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</si>
  <si>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</si>
  <si>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</si>
  <si>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</si>
  <si>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</si>
  <si>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</si>
  <si>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</si>
  <si>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</si>
  <si>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</si>
  <si>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</si>
  <si>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</si>
  <si>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</si>
  <si>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</si>
  <si>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</si>
  <si>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</si>
  <si>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</si>
  <si>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</si>
  <si>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</si>
  <si>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</si>
  <si>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</si>
  <si>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</si>
  <si>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</si>
  <si>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</si>
  <si>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</si>
  <si>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</si>
  <si>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</si>
  <si>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</si>
  <si>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</si>
  <si>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</si>
  <si>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</si>
  <si>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</si>
  <si>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</si>
  <si>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</si>
  <si>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</si>
  <si>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</si>
  <si>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</si>
  <si>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</si>
  <si>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</si>
  <si>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</si>
  <si>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</si>
  <si>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</si>
  <si>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</si>
  <si>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</si>
  <si>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</si>
  <si>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</si>
  <si>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</si>
  <si>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</si>
  <si>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</si>
  <si>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</si>
  <si>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</si>
  <si>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</si>
  <si>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</si>
  <si>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</si>
  <si>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</si>
  <si>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</si>
  <si>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</si>
  <si>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</si>
  <si>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</si>
  <si>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</si>
  <si>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</si>
  <si>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</si>
  <si>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</si>
  <si>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</si>
  <si>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</si>
  <si>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</si>
  <si>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</si>
  <si>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</si>
  <si>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</si>
  <si>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</si>
  <si>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</si>
  <si>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</si>
  <si>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</si>
  <si>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</si>
  <si>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</si>
  <si>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</si>
  <si>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</si>
  <si>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</si>
  <si>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</si>
  <si>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</si>
  <si>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</si>
  <si>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</si>
  <si>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</si>
  <si>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</si>
  <si>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</si>
  <si>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</si>
  <si>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</si>
  <si>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</si>
  <si>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</si>
  <si>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</si>
  <si>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</si>
  <si>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</si>
  <si>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</si>
  <si>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</si>
  <si>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</si>
  <si>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</si>
  <si>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</si>
  <si>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</si>
  <si>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</si>
  <si>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</si>
  <si>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</si>
  <si>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</si>
  <si>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</si>
  <si>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</si>
  <si>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</si>
  <si>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</si>
  <si>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</si>
  <si>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</si>
  <si>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</si>
  <si>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</si>
  <si>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</si>
  <si>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</si>
  <si>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</si>
  <si>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</si>
  <si>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</si>
  <si>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</si>
  <si>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</si>
  <si>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</si>
  <si>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</si>
  <si>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</si>
  <si>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</si>
  <si>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</si>
  <si>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</si>
  <si>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</si>
  <si>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</si>
  <si>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</si>
  <si>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</si>
  <si>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</si>
  <si>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</si>
  <si>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</si>
  <si>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</si>
  <si>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</si>
  <si>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</si>
  <si>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</si>
  <si>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</si>
  <si>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</si>
  <si>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</si>
  <si>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</si>
  <si>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</si>
  <si>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</si>
  <si>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</si>
  <si>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</si>
  <si>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</si>
  <si>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</si>
  <si>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</si>
  <si>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</si>
  <si>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</si>
  <si>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</si>
  <si>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</si>
  <si>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</si>
  <si>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</si>
  <si>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</si>
  <si>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</si>
  <si>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</si>
  <si>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</si>
  <si>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</si>
  <si>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</si>
  <si>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</si>
  <si>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</si>
  <si>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</si>
  <si>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</si>
  <si>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</si>
  <si>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</si>
  <si>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</si>
  <si>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</si>
  <si>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</si>
  <si>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</si>
  <si>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</si>
  <si>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</si>
  <si>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</si>
  <si>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</si>
  <si>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</si>
  <si>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</si>
  <si>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</si>
  <si>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</si>
  <si>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</si>
  <si>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</si>
  <si>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</si>
  <si>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</si>
  <si>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</si>
  <si>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</si>
  <si>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</si>
  <si>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</si>
  <si>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</si>
  <si>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</si>
  <si>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</si>
  <si>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</si>
  <si>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</si>
  <si>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</si>
  <si>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</si>
  <si>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</si>
  <si>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</si>
  <si>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</si>
  <si>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</si>
  <si>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</si>
  <si>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</si>
  <si>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</si>
  <si>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</si>
  <si>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</si>
  <si>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</si>
  <si>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</si>
  <si>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</si>
  <si>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</si>
  <si>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</si>
  <si>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</si>
  <si>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</si>
  <si>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</si>
  <si>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</si>
  <si>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</si>
  <si>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</si>
  <si>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</si>
  <si>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</si>
  <si>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</si>
  <si>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</si>
  <si>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</si>
  <si>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</si>
  <si>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</si>
  <si>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</si>
  <si>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</si>
  <si>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</si>
  <si>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</si>
  <si>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</si>
  <si>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</si>
  <si>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</si>
  <si>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</si>
  <si>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</si>
  <si>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</si>
  <si>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</si>
  <si>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</si>
  <si>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</si>
  <si>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</si>
  <si>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</si>
  <si>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</si>
  <si>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</si>
  <si>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</si>
  <si>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</si>
  <si>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</si>
  <si>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</si>
  <si>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</si>
  <si>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</si>
  <si>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</si>
  <si>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</si>
  <si>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</si>
  <si>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</si>
  <si>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</si>
  <si>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</si>
  <si>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</si>
  <si>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</si>
  <si>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</si>
  <si>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</si>
  <si>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</si>
  <si>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</si>
  <si>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</si>
  <si>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</si>
  <si>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</si>
  <si>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</si>
  <si>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</si>
  <si>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</si>
  <si>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</si>
  <si>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</si>
  <si>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</si>
  <si>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</si>
  <si>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</si>
  <si>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</si>
  <si>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</si>
  <si>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</si>
  <si>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</si>
  <si>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</si>
  <si>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</si>
  <si>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</si>
  <si>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</si>
  <si>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</si>
  <si>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</si>
  <si>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</si>
  <si>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</si>
  <si>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</si>
  <si>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</si>
  <si>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</si>
  <si>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</si>
  <si>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</si>
  <si>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</si>
  <si>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</si>
  <si>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</si>
  <si>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</si>
  <si>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</si>
  <si>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</si>
  <si>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</si>
  <si>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</si>
  <si>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</si>
  <si>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</si>
  <si>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</si>
  <si>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</si>
  <si>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</si>
  <si>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</si>
  <si>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</si>
  <si>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</si>
  <si>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</si>
  <si>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</si>
  <si>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</si>
  <si>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</si>
  <si>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</si>
  <si>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</si>
  <si>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</si>
  <si>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</si>
  <si>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</si>
  <si>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</si>
  <si>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</si>
  <si>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</si>
  <si>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</si>
  <si>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</si>
  <si>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</si>
  <si>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</si>
  <si>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</si>
  <si>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</si>
  <si>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</si>
  <si>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</si>
  <si>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</si>
  <si>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</si>
  <si>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</si>
  <si>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</si>
  <si>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</si>
  <si>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</si>
  <si>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</si>
  <si>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</si>
  <si>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</si>
  <si>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</si>
  <si>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</si>
  <si>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</si>
  <si>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</si>
  <si>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</si>
  <si>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</si>
  <si>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</si>
  <si>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</si>
  <si>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</si>
  <si>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</si>
  <si>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</si>
  <si>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</si>
  <si>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</si>
  <si>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</si>
  <si>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</si>
  <si>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</si>
  <si>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</si>
  <si>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</si>
  <si>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</si>
  <si>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</si>
  <si>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</si>
  <si>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</si>
  <si>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</si>
  <si>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</si>
  <si>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</si>
  <si>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</si>
  <si>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</si>
  <si>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</si>
  <si>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</si>
  <si>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</si>
  <si>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</si>
  <si>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</si>
  <si>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</si>
  <si>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</si>
  <si>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</si>
  <si>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</si>
  <si>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</si>
  <si>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</si>
  <si>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</si>
  <si>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</si>
  <si>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</si>
  <si>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</si>
  <si>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</si>
  <si>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</si>
  <si>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</si>
  <si>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</si>
  <si>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</si>
  <si>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</si>
  <si>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</si>
  <si>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</si>
  <si>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</si>
  <si>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</si>
  <si>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</si>
  <si>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</si>
  <si>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</si>
  <si>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</si>
  <si>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</si>
  <si>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</si>
  <si>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</si>
  <si>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</si>
  <si>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</si>
  <si>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</si>
  <si>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</si>
  <si>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</si>
  <si>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</si>
  <si>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</si>
  <si>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</si>
  <si>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</si>
  <si>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</si>
  <si>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</si>
  <si>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</si>
  <si>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</si>
  <si>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</si>
  <si>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</si>
  <si>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</si>
  <si>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</si>
  <si>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</si>
  <si>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</si>
  <si>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</si>
  <si>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</si>
  <si>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</si>
  <si>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</si>
  <si>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</si>
  <si>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</si>
  <si>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</si>
  <si>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</si>
  <si>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</si>
  <si>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</si>
  <si>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</si>
  <si>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</si>
  <si>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</si>
  <si>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</si>
  <si>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</si>
  <si>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</si>
  <si>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</si>
  <si>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</si>
  <si>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</si>
  <si>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</si>
  <si>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</si>
  <si>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</si>
  <si>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</si>
  <si>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</si>
  <si>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</si>
  <si>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</si>
  <si>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</si>
  <si>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</si>
  <si>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</si>
  <si>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</si>
  <si>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</si>
  <si>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</si>
  <si>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</si>
  <si>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</si>
  <si>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</si>
  <si>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</si>
  <si>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</si>
  <si>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</si>
  <si>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</si>
  <si>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</si>
  <si>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</si>
  <si>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</si>
  <si>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</si>
  <si>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</si>
  <si>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</si>
  <si>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</si>
  <si>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</si>
  <si>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</si>
  <si>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</si>
  <si>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</si>
  <si>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</si>
  <si>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</si>
  <si>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</si>
  <si>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</si>
  <si>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</si>
  <si>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</si>
  <si>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</si>
  <si>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</si>
  <si>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</si>
  <si>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</si>
  <si>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</si>
  <si>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</si>
  <si>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</si>
  <si>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</si>
  <si>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</si>
  <si>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</si>
  <si>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</si>
  <si>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</si>
  <si>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</si>
  <si>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</si>
  <si>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</si>
  <si>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</si>
  <si>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</si>
  <si>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</si>
  <si>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</si>
  <si>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</si>
  <si>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</si>
  <si>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</si>
  <si>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</si>
  <si>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</si>
  <si>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</si>
  <si>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</si>
  <si>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</si>
  <si>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</si>
  <si>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</si>
  <si>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</si>
  <si>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</si>
  <si>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</si>
  <si>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</si>
  <si>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</si>
  <si>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</si>
  <si>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</si>
  <si>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</si>
  <si>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</si>
  <si>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</si>
  <si>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</si>
  <si>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</si>
  <si>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</si>
  <si>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</si>
  <si>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</si>
  <si>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</si>
  <si>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</si>
  <si>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</si>
  <si>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</si>
  <si>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</si>
  <si>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</si>
  <si>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</si>
  <si>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</si>
  <si>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</si>
  <si>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</si>
  <si>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</si>
  <si>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</si>
  <si>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</si>
  <si>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</si>
  <si>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</si>
  <si>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</si>
  <si>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</si>
  <si>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</si>
  <si>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</si>
  <si>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</si>
  <si>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</si>
  <si>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</si>
  <si>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</si>
  <si>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</si>
  <si>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</si>
  <si>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</si>
  <si>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</si>
  <si>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</si>
  <si>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</si>
  <si>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</si>
  <si>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</si>
  <si>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</si>
  <si>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</si>
  <si>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</si>
  <si>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</si>
  <si>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</si>
  <si>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</si>
  <si>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</si>
  <si>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</si>
  <si>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</si>
  <si>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</si>
  <si>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</si>
  <si>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</si>
  <si>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</si>
  <si>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</si>
  <si>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</si>
  <si>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</si>
  <si>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</si>
  <si>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</si>
  <si>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</si>
  <si>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</si>
  <si>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</si>
  <si>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</si>
  <si>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</si>
  <si>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</si>
  <si>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</si>
  <si>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</si>
  <si>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</si>
  <si>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</si>
  <si>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</si>
  <si>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</si>
  <si>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</si>
  <si>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</si>
  <si>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</si>
  <si>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</si>
  <si>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</si>
  <si>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</si>
  <si>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</si>
  <si>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</si>
  <si>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</si>
  <si>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</si>
  <si>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</si>
  <si>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</si>
  <si>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</si>
  <si>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</si>
  <si>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</si>
  <si>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</si>
  <si>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</si>
  <si>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</si>
  <si>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</si>
  <si>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</si>
  <si>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</si>
  <si>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</si>
  <si>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</si>
  <si>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</si>
  <si>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</si>
  <si>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</si>
  <si>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</si>
  <si>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</si>
  <si>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</si>
  <si>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</si>
  <si>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</si>
  <si>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</si>
  <si>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</si>
  <si>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</si>
  <si>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</si>
  <si>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</si>
  <si>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</si>
  <si>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</si>
  <si>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</si>
  <si>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</si>
  <si>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</si>
  <si>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</si>
  <si>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</si>
  <si>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</si>
  <si>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</si>
  <si>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</si>
  <si>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</si>
  <si>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</si>
  <si>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</si>
  <si>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</si>
  <si>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</si>
  <si>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</si>
  <si>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</si>
  <si>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</si>
  <si>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</si>
  <si>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</si>
  <si>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</si>
  <si>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</si>
  <si>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</si>
  <si>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</si>
  <si>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</si>
  <si>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</si>
  <si>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</si>
  <si>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</si>
  <si>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</si>
  <si>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</si>
  <si>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</si>
  <si>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</si>
  <si>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</si>
  <si>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</si>
  <si>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</si>
  <si>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</si>
  <si>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</si>
  <si>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</si>
  <si>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</si>
  <si>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</si>
  <si>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</si>
  <si>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</si>
  <si>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</si>
  <si>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</si>
  <si>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</si>
  <si>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</si>
  <si>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</si>
  <si>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</si>
  <si>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</si>
  <si>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</si>
  <si>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</si>
  <si>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</si>
  <si>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</si>
  <si>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</si>
  <si>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</si>
  <si>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</si>
  <si>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</si>
  <si>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</si>
  <si>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</si>
  <si>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</si>
  <si>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</si>
  <si>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</si>
  <si>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</si>
  <si>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</si>
  <si>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</si>
  <si>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</si>
  <si>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</si>
  <si>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</si>
  <si>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</si>
  <si>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</si>
  <si>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</si>
  <si>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</si>
  <si>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</si>
  <si>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</si>
  <si>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</si>
  <si>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</si>
  <si>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</si>
  <si>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</si>
  <si>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</si>
  <si>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</si>
  <si>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</si>
  <si>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</si>
  <si>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</si>
  <si>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</si>
  <si>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</si>
  <si>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</si>
  <si>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</si>
  <si>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</si>
  <si>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</si>
  <si>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</si>
  <si>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</si>
  <si>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</si>
  <si>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</si>
  <si>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</si>
  <si>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</si>
  <si>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</si>
  <si>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</si>
  <si>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</si>
  <si>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</si>
  <si>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</si>
  <si>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</si>
  <si>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</si>
  <si>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</si>
  <si>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</si>
  <si>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</si>
  <si>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</si>
  <si>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</si>
  <si>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</si>
  <si>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</si>
  <si>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</si>
  <si>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</si>
  <si>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</si>
  <si>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</si>
  <si>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</si>
  <si>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</si>
  <si>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</si>
  <si>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</si>
  <si>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</si>
  <si>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</si>
  <si>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</si>
  <si>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</si>
  <si>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</si>
  <si>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</si>
  <si>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</si>
  <si>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</si>
  <si>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</si>
  <si>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</si>
  <si>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</si>
  <si>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</si>
  <si>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</si>
  <si>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</si>
  <si>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</si>
  <si>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</si>
  <si>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</si>
  <si>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</si>
  <si>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</si>
  <si>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</si>
  <si>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</si>
  <si>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</si>
  <si>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</si>
  <si>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</si>
  <si>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</si>
  <si>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</si>
  <si>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</si>
  <si>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</si>
  <si>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</si>
  <si>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</si>
  <si>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</si>
  <si>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</si>
  <si>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</si>
  <si>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</si>
  <si>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</si>
  <si>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</si>
  <si>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</si>
  <si>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</si>
  <si>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</si>
  <si>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</si>
  <si>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</si>
  <si>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</si>
  <si>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</si>
  <si>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</si>
  <si>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</si>
  <si>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</si>
  <si>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</si>
  <si>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</si>
  <si>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</si>
  <si>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</si>
  <si>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</si>
  <si>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</si>
  <si>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</si>
  <si>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</si>
  <si>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</si>
  <si>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</si>
  <si>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</si>
  <si>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</si>
  <si>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</si>
  <si>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</si>
  <si>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</si>
  <si>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</si>
  <si>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</si>
  <si>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</si>
  <si>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</si>
  <si>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</si>
  <si>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</si>
  <si>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</si>
  <si>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</si>
  <si>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</si>
  <si>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</si>
  <si>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</si>
  <si>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</si>
  <si>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</si>
  <si>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</si>
  <si>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</si>
  <si>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</si>
  <si>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</si>
  <si>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</si>
  <si>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</si>
  <si>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</si>
  <si>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</si>
  <si>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</si>
  <si>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</si>
  <si>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</si>
  <si>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</si>
  <si>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</si>
  <si>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</si>
  <si>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</si>
  <si>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</si>
  <si>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</si>
  <si>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</si>
  <si>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</si>
  <si>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</si>
  <si>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</si>
  <si>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</si>
  <si>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</si>
  <si>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</si>
  <si>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</si>
  <si>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</si>
  <si>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</si>
  <si>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</si>
  <si>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</si>
  <si>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</si>
  <si>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</si>
  <si>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</si>
  <si>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</si>
  <si>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</si>
  <si>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</si>
  <si>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</si>
  <si>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</si>
  <si>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</si>
  <si>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</si>
  <si>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</si>
  <si>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</si>
  <si>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</si>
  <si>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</si>
  <si>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</si>
  <si>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</si>
  <si>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</si>
  <si>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</si>
  <si>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</si>
  <si>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</si>
  <si>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</si>
  <si>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</si>
  <si>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</si>
  <si>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</si>
  <si>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</si>
  <si>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</si>
  <si>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</si>
  <si>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</si>
  <si>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</si>
  <si>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</si>
  <si>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</si>
  <si>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</si>
  <si>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</si>
  <si>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</si>
  <si>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</si>
  <si>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</si>
  <si>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</si>
  <si>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</si>
  <si>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</si>
  <si>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</si>
  <si>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</si>
  <si>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</si>
  <si>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</si>
  <si>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</si>
  <si>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</si>
  <si>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</si>
  <si>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</si>
  <si>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</si>
  <si>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</si>
  <si>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</si>
  <si>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</si>
  <si>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</si>
  <si>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</si>
  <si>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</si>
  <si>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</si>
  <si>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</si>
  <si>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</si>
  <si>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</si>
  <si>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</si>
  <si>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</si>
  <si>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</si>
  <si>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</si>
  <si>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</si>
  <si>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</si>
  <si>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</si>
  <si>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</si>
  <si>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</si>
  <si>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</si>
  <si>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</si>
  <si>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</si>
  <si>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</si>
  <si>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</si>
  <si>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</si>
  <si>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</si>
  <si>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</si>
  <si>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</si>
  <si>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</si>
  <si>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</si>
  <si>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</si>
  <si>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</si>
  <si>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</si>
  <si>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</si>
  <si>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</si>
  <si>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</si>
  <si>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</si>
  <si>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</si>
  <si>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</si>
  <si>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</si>
  <si>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</si>
  <si>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</si>
  <si>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</si>
  <si>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</si>
  <si>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</si>
  <si>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</si>
  <si>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</si>
  <si>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</si>
  <si>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</si>
  <si>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</si>
  <si>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</si>
  <si>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</si>
  <si>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</si>
  <si>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</si>
  <si>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</si>
  <si>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</si>
  <si>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</si>
  <si>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</si>
  <si>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</si>
  <si>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</si>
  <si>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</si>
  <si>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</si>
  <si>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</si>
  <si>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</si>
  <si>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</si>
  <si>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</si>
  <si>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</si>
  <si>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</si>
  <si>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</si>
  <si>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</si>
  <si>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</si>
  <si>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</si>
  <si>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</si>
  <si>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</si>
  <si>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</si>
  <si>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</si>
  <si>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</si>
  <si>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</si>
  <si>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</si>
  <si>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</si>
  <si>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</si>
  <si>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</si>
  <si>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</si>
  <si>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</si>
  <si>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</si>
  <si>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</si>
  <si>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</si>
  <si>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</si>
  <si>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</si>
  <si>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</si>
  <si>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</si>
  <si>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</si>
  <si>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</si>
  <si>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</si>
  <si>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</si>
  <si>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</si>
  <si>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</si>
  <si>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</si>
  <si>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</si>
  <si>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</si>
  <si>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</si>
  <si>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</si>
  <si>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</si>
  <si>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</si>
  <si>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</si>
  <si>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</si>
  <si>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</si>
  <si>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</si>
  <si>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</si>
  <si>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</si>
  <si>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</si>
  <si>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</si>
  <si>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</si>
  <si>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</si>
  <si>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</si>
  <si>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</si>
  <si>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</si>
  <si>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</si>
  <si>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</si>
  <si>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</si>
  <si>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</si>
  <si>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</si>
  <si>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</si>
  <si>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</si>
  <si>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</si>
  <si>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</si>
  <si>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</si>
  <si>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</si>
  <si>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</si>
  <si>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</si>
  <si>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</si>
  <si>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</si>
  <si>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</si>
  <si>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</si>
  <si>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</si>
  <si>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</si>
  <si>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</si>
  <si>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</si>
  <si>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</si>
  <si>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</si>
  <si>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</si>
  <si>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</si>
  <si>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</si>
  <si>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</si>
  <si>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</si>
  <si>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</si>
  <si>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</si>
  <si>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</si>
  <si>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</si>
  <si>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</si>
  <si>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</si>
  <si>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</si>
  <si>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</si>
  <si>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</si>
  <si>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</si>
  <si>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</si>
  <si>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</si>
  <si>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</si>
  <si>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</si>
  <si>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</si>
  <si>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</si>
  <si>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</si>
  <si>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</si>
  <si>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</si>
  <si>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</si>
  <si>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</si>
  <si>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</si>
  <si>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</si>
  <si>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</si>
  <si>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</si>
  <si>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</si>
  <si>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</si>
  <si>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</si>
  <si>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</si>
  <si>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</si>
  <si>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</si>
  <si>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</si>
  <si>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</si>
  <si>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</si>
  <si>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</si>
  <si>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</si>
  <si>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</si>
  <si>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</si>
  <si>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</si>
  <si>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</si>
  <si>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</si>
  <si>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</si>
  <si>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</si>
  <si>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</si>
  <si>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</si>
  <si>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</si>
  <si>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</si>
  <si>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</si>
  <si>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</si>
  <si>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</si>
  <si>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</si>
  <si>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</si>
  <si>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</si>
  <si>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</si>
  <si>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</si>
  <si>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</si>
  <si>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</si>
  <si>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</si>
  <si>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</si>
  <si>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</si>
  <si>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</si>
  <si>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</si>
  <si>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</si>
  <si>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</si>
  <si>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</si>
  <si>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</si>
  <si>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</si>
  <si>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</si>
  <si>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</si>
  <si>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</si>
  <si>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</si>
  <si>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</si>
  <si>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</si>
  <si>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</si>
  <si>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</si>
  <si>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</si>
  <si>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</si>
  <si>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</si>
  <si>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</si>
  <si>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</si>
  <si>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</si>
  <si>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</si>
  <si>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</si>
  <si>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</si>
  <si>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</si>
  <si>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</si>
  <si>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</si>
  <si>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</si>
  <si>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</si>
  <si>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</si>
  <si>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</si>
  <si>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</si>
  <si>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</si>
  <si>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</si>
  <si>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</si>
  <si>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</si>
  <si>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</si>
  <si>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</si>
  <si>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</si>
  <si>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</si>
  <si>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</si>
  <si>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</si>
  <si>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</si>
  <si>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</si>
  <si>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</si>
  <si>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</si>
  <si>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</si>
  <si>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</si>
  <si>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</si>
  <si>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</si>
  <si>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</si>
  <si>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</si>
  <si>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</si>
  <si>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</si>
  <si>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</si>
  <si>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</si>
  <si>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</si>
  <si>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</si>
  <si>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</si>
  <si>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</si>
  <si>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</si>
  <si>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</si>
  <si>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</si>
  <si>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</si>
  <si>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</si>
  <si>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</si>
  <si>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</si>
  <si>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</si>
  <si>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</si>
  <si>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</si>
  <si>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</si>
  <si>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</si>
  <si>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</si>
  <si>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</si>
  <si>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</si>
  <si>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</si>
  <si>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</si>
  <si>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</si>
  <si>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</si>
  <si>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</si>
  <si>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</si>
  <si>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</si>
  <si>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</si>
  <si>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</si>
  <si>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</si>
  <si>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</si>
  <si>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</si>
  <si>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</si>
  <si>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</si>
  <si>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</si>
  <si>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</si>
  <si>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</si>
  <si>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</si>
  <si>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</si>
  <si>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</si>
  <si>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</si>
  <si>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</si>
  <si>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</si>
  <si>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</si>
  <si>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</si>
  <si>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</si>
  <si>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</si>
  <si>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</si>
  <si>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</si>
  <si>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</si>
  <si>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</si>
  <si>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</si>
  <si>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</si>
  <si>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</si>
  <si>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</si>
  <si>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</si>
  <si>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</si>
  <si>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</si>
  <si>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</si>
  <si>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</si>
  <si>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</si>
  <si>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</si>
  <si>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</si>
  <si>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</si>
  <si>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</si>
  <si>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</si>
  <si>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</si>
  <si>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</si>
  <si>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</si>
  <si>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</si>
  <si>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</si>
  <si>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</si>
  <si>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</si>
  <si>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</si>
  <si>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</si>
  <si>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</si>
  <si>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</si>
  <si>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</si>
  <si>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</si>
  <si>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</si>
  <si>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</si>
  <si>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</si>
  <si>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</si>
  <si>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</si>
  <si>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</si>
  <si>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</si>
  <si>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</si>
  <si>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</si>
  <si>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</si>
  <si>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</si>
  <si>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</si>
  <si>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</si>
  <si>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</si>
  <si>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</si>
  <si>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</si>
  <si>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</si>
  <si>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</si>
  <si>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</si>
  <si>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</si>
  <si>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</si>
  <si>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</si>
  <si>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</si>
  <si>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</si>
  <si>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</si>
  <si>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</si>
  <si>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</si>
  <si>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</si>
  <si>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</si>
  <si>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</si>
  <si>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</si>
  <si>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</si>
  <si>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</si>
  <si>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</si>
  <si>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</si>
  <si>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</si>
  <si>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</si>
  <si>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</si>
  <si>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</si>
  <si>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</si>
  <si>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</si>
  <si>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</si>
  <si>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</si>
  <si>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</si>
  <si>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</si>
  <si>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</si>
  <si>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</si>
  <si>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</si>
  <si>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</si>
  <si>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</si>
  <si>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</si>
  <si>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</si>
  <si>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</si>
  <si>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</si>
  <si>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</si>
  <si>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</si>
  <si>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</si>
  <si>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</si>
  <si>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</si>
  <si>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</si>
  <si>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</si>
  <si>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</si>
  <si>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</si>
  <si>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</si>
  <si>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</si>
  <si>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</si>
  <si>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</si>
  <si>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</si>
  <si>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</si>
  <si>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</si>
  <si>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</si>
  <si>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</si>
  <si>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</si>
  <si>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</si>
  <si>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</si>
  <si>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</si>
  <si>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</si>
  <si>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</si>
  <si>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</si>
  <si>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</si>
  <si>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</si>
  <si>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</si>
  <si>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</si>
  <si>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</si>
  <si>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</si>
  <si>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</si>
  <si>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</si>
  <si>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</si>
  <si>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</si>
  <si>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</si>
  <si>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</si>
  <si>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</si>
  <si>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</si>
  <si>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</si>
  <si>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</si>
  <si>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</si>
  <si>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</si>
  <si>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</si>
  <si>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</si>
  <si>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</si>
  <si>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</si>
  <si>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</si>
  <si>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</si>
  <si>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</si>
  <si>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</si>
  <si>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</si>
  <si>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</si>
  <si>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</si>
  <si>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</si>
  <si>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</si>
  <si>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</si>
  <si>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</si>
  <si>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</si>
  <si>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</si>
  <si>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</si>
  <si>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</si>
  <si>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</si>
  <si>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</si>
  <si>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</si>
  <si>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</si>
  <si>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</si>
  <si>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</si>
  <si>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</si>
  <si>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</si>
  <si>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</si>
  <si>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</si>
  <si>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</si>
  <si>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</si>
  <si>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</si>
  <si>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</si>
  <si>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</si>
  <si>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</si>
  <si>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</si>
  <si>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</si>
  <si>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</si>
  <si>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</si>
  <si>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</si>
  <si>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</si>
  <si>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</si>
  <si>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</si>
  <si>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</si>
  <si>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</si>
  <si>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</si>
  <si>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</si>
  <si>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</si>
  <si>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</si>
  <si>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</si>
  <si>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</si>
  <si>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</si>
  <si>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</si>
  <si>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</si>
  <si>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</si>
  <si>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</si>
  <si>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</si>
  <si>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</si>
  <si>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</si>
  <si>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</si>
  <si>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</si>
  <si>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</si>
  <si>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</si>
  <si>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</si>
  <si>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</si>
  <si>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</si>
  <si>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</si>
  <si>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</si>
  <si>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</si>
  <si>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</si>
  <si>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</si>
  <si>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</si>
  <si>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</si>
  <si>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</si>
  <si>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</si>
  <si>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</si>
  <si>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</si>
  <si>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</si>
  <si>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</si>
  <si>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</si>
  <si>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</si>
  <si>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</si>
  <si>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</si>
  <si>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</si>
  <si>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</si>
  <si>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</si>
  <si>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</si>
  <si>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</si>
  <si>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</si>
  <si>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</si>
  <si>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</si>
  <si>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</si>
  <si>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</si>
  <si>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</si>
  <si>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</si>
  <si>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</si>
  <si>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</si>
  <si>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</si>
  <si>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</si>
  <si>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</si>
  <si>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</si>
  <si>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</si>
  <si>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</si>
  <si>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</si>
  <si>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</si>
  <si>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</si>
  <si>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</si>
  <si>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</si>
  <si>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</si>
  <si>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</si>
  <si>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</si>
  <si>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</si>
  <si>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</si>
  <si>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</si>
  <si>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</si>
  <si>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</si>
  <si>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</si>
  <si>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</si>
  <si>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</si>
  <si>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</si>
  <si>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</si>
  <si>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</si>
  <si>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</si>
  <si>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</si>
  <si>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</si>
  <si>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</si>
  <si>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</si>
  <si>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</si>
  <si>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</si>
  <si>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</si>
  <si>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</si>
  <si>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</si>
  <si>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</si>
  <si>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</si>
  <si>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</si>
  <si>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</si>
  <si>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</si>
  <si>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</si>
  <si>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</si>
  <si>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</si>
  <si>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</si>
  <si>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</si>
  <si>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</si>
  <si>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</si>
  <si>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</si>
  <si>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</si>
  <si>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</si>
  <si>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</si>
  <si>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</si>
  <si>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</si>
  <si>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</si>
  <si>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</si>
  <si>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</si>
  <si>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</si>
  <si>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</si>
  <si>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</si>
  <si>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</si>
  <si>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</si>
  <si>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</si>
  <si>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</si>
  <si>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</si>
  <si>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</si>
  <si>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</si>
  <si>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</si>
  <si>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</si>
  <si>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</si>
  <si>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</si>
  <si>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</si>
  <si>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</si>
  <si>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</si>
  <si>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</si>
  <si>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</si>
  <si>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</si>
  <si>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</si>
  <si>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</si>
  <si>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</si>
  <si>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</si>
  <si>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</si>
  <si>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</si>
  <si>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</si>
  <si>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</si>
  <si>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</si>
  <si>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</si>
  <si>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</si>
  <si>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</si>
  <si>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</si>
  <si>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</si>
  <si>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</si>
  <si>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</si>
  <si>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</si>
  <si>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</si>
  <si>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</si>
  <si>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</si>
  <si>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</si>
  <si>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</si>
  <si>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</si>
  <si>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</si>
  <si>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</si>
  <si>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</si>
  <si>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</si>
  <si>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</si>
  <si>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</si>
  <si>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</si>
  <si>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</si>
  <si>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</si>
  <si>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</si>
  <si>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</si>
  <si>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</si>
  <si>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</si>
  <si>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</si>
  <si>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</si>
  <si>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</si>
  <si>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</si>
  <si>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</si>
  <si>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</si>
  <si>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</si>
  <si>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</si>
  <si>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</si>
  <si>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</si>
  <si>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</si>
  <si>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</si>
  <si>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</si>
  <si>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</si>
  <si>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</si>
  <si>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</si>
  <si>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</si>
  <si>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</si>
  <si>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</si>
  <si>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</si>
  <si>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</si>
  <si>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</si>
  <si>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</si>
  <si>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</si>
  <si>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</si>
  <si>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</si>
  <si>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</si>
  <si>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</si>
  <si>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</si>
  <si>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</si>
  <si>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</si>
  <si>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</si>
  <si>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</si>
  <si>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</si>
  <si>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</si>
  <si>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</si>
  <si>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</si>
  <si>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</si>
  <si>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</si>
  <si>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</si>
  <si>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</si>
  <si>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</si>
  <si>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</si>
  <si>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</si>
  <si>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</si>
  <si>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</si>
  <si>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</si>
  <si>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</si>
  <si>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</si>
  <si>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</si>
  <si>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</si>
  <si>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</si>
  <si>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</si>
  <si>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</si>
  <si>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</si>
  <si>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</si>
  <si>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</si>
  <si>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</si>
  <si>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</si>
  <si>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</si>
  <si>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</si>
  <si>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</si>
  <si>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</si>
  <si>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</si>
  <si>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</si>
  <si>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</si>
  <si>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</si>
  <si>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</si>
  <si>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</si>
  <si>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</si>
  <si>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</si>
  <si>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</si>
  <si>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</si>
  <si>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</si>
  <si>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</si>
  <si>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</si>
  <si>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</si>
  <si>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</si>
  <si>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</si>
  <si>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</si>
  <si>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</si>
  <si>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</si>
  <si>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</si>
  <si>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</si>
  <si>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</si>
  <si>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</si>
  <si>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</si>
  <si>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</si>
  <si>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</si>
  <si>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</si>
  <si>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</si>
  <si>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</si>
  <si>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</si>
  <si>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</si>
  <si>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</si>
  <si>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</si>
  <si>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</si>
  <si>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</si>
  <si>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</si>
  <si>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</si>
  <si>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</si>
  <si>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</si>
  <si>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</si>
  <si>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</si>
  <si>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</si>
  <si>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</si>
  <si>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</si>
  <si>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</si>
  <si>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</si>
  <si>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</si>
  <si>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</si>
  <si>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</si>
  <si>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</si>
  <si>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</si>
  <si>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</si>
  <si>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</si>
  <si>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</si>
  <si>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</si>
  <si>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</si>
  <si>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</si>
  <si>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</si>
  <si>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</si>
  <si>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</si>
  <si>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</si>
  <si>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</si>
  <si>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</si>
  <si>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</si>
  <si>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</si>
  <si>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</si>
  <si>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</si>
  <si>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</si>
  <si>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</si>
  <si>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</si>
  <si>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</si>
  <si>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</si>
  <si>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</si>
  <si>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</si>
  <si>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</si>
  <si>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</si>
  <si>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</si>
  <si>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</si>
  <si>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</si>
  <si>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</si>
  <si>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</si>
  <si>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</si>
  <si>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</si>
  <si>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</si>
  <si>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</si>
  <si>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</si>
  <si>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</si>
  <si>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</si>
  <si>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</si>
  <si>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</si>
  <si>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</si>
  <si>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</si>
  <si>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</si>
  <si>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</si>
  <si>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</si>
  <si>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</si>
  <si>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</si>
  <si>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</si>
  <si>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</si>
  <si>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</si>
  <si>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</si>
  <si>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</si>
  <si>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</si>
  <si>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</si>
  <si>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</si>
  <si>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</si>
  <si>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</si>
  <si>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</si>
  <si>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</si>
  <si>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</si>
  <si>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</si>
  <si>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</si>
  <si>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</si>
  <si>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</si>
  <si>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</si>
  <si>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</si>
  <si>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</si>
  <si>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</si>
  <si>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</si>
  <si>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</si>
  <si>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</si>
  <si>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</si>
  <si>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</si>
  <si>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</si>
  <si>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</si>
  <si>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</si>
  <si>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</si>
  <si>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</si>
  <si>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</si>
  <si>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</si>
  <si>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</si>
  <si>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</si>
  <si>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</si>
  <si>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</si>
  <si>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</si>
  <si>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</si>
  <si>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</si>
  <si>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</si>
  <si>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</si>
  <si>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</si>
  <si>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</si>
  <si>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</si>
  <si>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</si>
  <si>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</si>
  <si>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</si>
  <si>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</si>
  <si>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</si>
  <si>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</si>
  <si>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</si>
  <si>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</si>
  <si>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</si>
  <si>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</si>
  <si>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</si>
  <si>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</si>
  <si>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</si>
  <si>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</si>
  <si>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</si>
  <si>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</si>
  <si>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</si>
  <si>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</si>
  <si>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</si>
  <si>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</si>
  <si>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</si>
  <si>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</si>
  <si>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</si>
  <si>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</si>
  <si>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</si>
  <si>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</si>
  <si>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</si>
  <si>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</si>
  <si>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</si>
  <si>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</si>
  <si>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</si>
  <si>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</si>
  <si>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</si>
  <si>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</si>
  <si>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</si>
  <si>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</si>
  <si>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</si>
  <si>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</si>
  <si>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</si>
  <si>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</si>
  <si>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</si>
  <si>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</si>
  <si>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</si>
  <si>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</si>
  <si>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</si>
  <si>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</si>
  <si>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</si>
  <si>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</si>
  <si>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</si>
  <si>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</si>
  <si>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</si>
  <si>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</si>
  <si>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</si>
  <si>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</si>
  <si>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</si>
  <si>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</si>
  <si>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</si>
  <si>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</si>
  <si>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</si>
  <si>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</si>
  <si>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</si>
  <si>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</si>
  <si>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</si>
  <si>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</si>
  <si>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</si>
  <si>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</si>
  <si>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</si>
  <si>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</si>
  <si>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</si>
  <si>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</si>
  <si>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</si>
  <si>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</si>
  <si>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</si>
  <si>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</si>
  <si>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</si>
  <si>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</si>
  <si>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</si>
  <si>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</si>
  <si>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</si>
  <si>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</si>
  <si>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</si>
  <si>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</si>
  <si>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</si>
  <si>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</si>
  <si>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</si>
  <si>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</si>
  <si>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</si>
  <si>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</si>
  <si>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</si>
  <si>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</si>
  <si>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</si>
  <si>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</si>
  <si>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</si>
  <si>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</si>
  <si>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</si>
  <si>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</si>
  <si>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</si>
  <si>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</si>
  <si>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</si>
  <si>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</si>
  <si>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</si>
  <si>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</si>
  <si>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</si>
  <si>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</si>
  <si>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</si>
  <si>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</si>
  <si>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</si>
  <si>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</si>
  <si>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</si>
  <si>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</si>
  <si>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</si>
  <si>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</si>
  <si>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</si>
  <si>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</si>
  <si>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</si>
  <si>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</si>
  <si>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</si>
  <si>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</si>
  <si>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</si>
  <si>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</si>
  <si>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</si>
  <si>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</si>
  <si>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</si>
  <si>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</si>
  <si>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</si>
  <si>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</si>
  <si>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</si>
  <si>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</si>
  <si>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</si>
  <si>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</si>
  <si>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</si>
  <si>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</si>
  <si>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</si>
  <si>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</si>
  <si>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</si>
  <si>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</si>
  <si>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</si>
  <si>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</si>
  <si>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</si>
  <si>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</si>
  <si>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</si>
  <si>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</si>
  <si>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</si>
  <si>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</si>
  <si>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</si>
  <si>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</si>
  <si>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</si>
  <si>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</si>
  <si>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</si>
  <si>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</si>
  <si>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</si>
  <si>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</si>
  <si>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</si>
  <si>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</si>
  <si>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</si>
  <si>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</si>
  <si>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</si>
  <si>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</si>
  <si>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</si>
  <si>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</si>
  <si>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</si>
  <si>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</si>
  <si>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</si>
  <si>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</si>
  <si>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</si>
  <si>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</si>
  <si>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</si>
  <si>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</si>
  <si>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</si>
  <si>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</si>
  <si>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</si>
  <si>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</si>
  <si>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</si>
  <si>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</si>
  <si>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</si>
  <si>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</si>
  <si>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</si>
  <si>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</si>
  <si>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</si>
  <si>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</si>
  <si>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</si>
  <si>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</si>
  <si>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</si>
  <si>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</si>
  <si>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</si>
  <si>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</si>
  <si>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</si>
  <si>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</si>
  <si>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</si>
  <si>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</si>
  <si>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</si>
  <si>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</si>
  <si>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</si>
  <si>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</si>
  <si>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</si>
  <si>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</si>
  <si>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</si>
  <si>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</si>
  <si>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</si>
  <si>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</si>
  <si>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</si>
  <si>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</si>
  <si>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</si>
  <si>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</si>
  <si>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</si>
  <si>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</si>
  <si>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</si>
  <si>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</si>
  <si>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</si>
  <si>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</si>
  <si>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</si>
  <si>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</si>
  <si>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</si>
  <si>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</si>
  <si>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</si>
  <si>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</si>
  <si>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</si>
  <si>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</si>
  <si>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</si>
  <si>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</si>
  <si>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</si>
  <si>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</si>
  <si>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</si>
  <si>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</si>
  <si>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</si>
  <si>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</si>
  <si>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</si>
  <si>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</si>
  <si>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</si>
  <si>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</si>
  <si>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</si>
  <si>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</si>
  <si>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</si>
  <si>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</si>
  <si>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</si>
  <si>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</si>
  <si>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</si>
  <si>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</si>
  <si>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</si>
  <si>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</si>
  <si>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</si>
  <si>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</si>
  <si>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</si>
  <si>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</si>
  <si>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</si>
  <si>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</si>
  <si>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</si>
  <si>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</si>
  <si>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</si>
  <si>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</si>
  <si>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</si>
  <si>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</si>
  <si>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</si>
  <si>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</si>
  <si>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</si>
  <si>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</si>
  <si>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</si>
  <si>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</si>
  <si>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</si>
  <si>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</si>
  <si>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</si>
  <si>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</si>
  <si>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</si>
  <si>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</si>
  <si>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</si>
  <si>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</si>
  <si>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</si>
  <si>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</si>
  <si>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</si>
  <si>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</si>
  <si>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</si>
  <si>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</si>
  <si>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</si>
  <si>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</si>
  <si>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</si>
  <si>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</si>
  <si>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</si>
  <si>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</si>
  <si>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</si>
  <si>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</si>
  <si>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</si>
  <si>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</si>
  <si>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</si>
  <si>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</si>
  <si>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</si>
  <si>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</si>
  <si>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</si>
  <si>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</si>
  <si>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</si>
  <si>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</si>
  <si>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</si>
  <si>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</si>
  <si>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</si>
  <si>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</si>
  <si>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</si>
  <si>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</si>
  <si>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</si>
  <si>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</si>
  <si>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</si>
  <si>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</si>
  <si>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</si>
  <si>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</si>
  <si>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</si>
  <si>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</si>
  <si>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</si>
  <si>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</si>
  <si>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</si>
  <si>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</si>
  <si>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</si>
  <si>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</si>
  <si>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</si>
  <si>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</si>
  <si>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</si>
  <si>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</si>
  <si>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</si>
  <si>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</si>
  <si>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</si>
  <si>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</si>
  <si>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</si>
  <si>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</si>
  <si>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</si>
  <si>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</si>
  <si>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</si>
  <si>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</si>
  <si>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</si>
  <si>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</si>
  <si>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</si>
  <si>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</si>
  <si>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</si>
  <si>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</si>
  <si>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</si>
  <si>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</si>
  <si>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</si>
  <si>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</si>
  <si>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</si>
  <si>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</si>
  <si>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</si>
  <si>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</si>
  <si>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</si>
  <si>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</si>
  <si>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</si>
  <si>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</si>
  <si>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</si>
  <si>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</si>
  <si>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</si>
  <si>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</si>
  <si>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</si>
  <si>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</si>
  <si>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</si>
  <si>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</si>
  <si>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</si>
  <si>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</si>
  <si>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</si>
  <si>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</si>
  <si>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</si>
  <si>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</si>
  <si>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</si>
  <si>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</si>
  <si>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</si>
  <si>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</si>
  <si>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</si>
  <si>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</si>
  <si>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</si>
  <si>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</si>
  <si>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</si>
  <si>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</si>
  <si>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</si>
  <si>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</si>
  <si>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</si>
  <si>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</si>
  <si>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</si>
  <si>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</si>
  <si>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</si>
  <si>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</si>
  <si>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</si>
  <si>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</si>
  <si>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</si>
  <si>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</si>
  <si>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</si>
  <si>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</si>
  <si>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</si>
  <si>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</si>
  <si>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</si>
  <si>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</si>
  <si>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</si>
  <si>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</si>
  <si>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</si>
  <si>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</si>
  <si>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</si>
  <si>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</si>
  <si>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</si>
  <si>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</si>
  <si>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</si>
  <si>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</si>
  <si>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</si>
  <si>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</si>
  <si>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</si>
  <si>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</si>
  <si>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</si>
  <si>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</si>
  <si>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</si>
  <si>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</si>
  <si>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</si>
  <si>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</si>
  <si>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</si>
  <si>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</si>
  <si>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</si>
  <si>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</si>
  <si>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</si>
  <si>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</si>
  <si>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</si>
  <si>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</si>
  <si>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</si>
  <si>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</si>
  <si>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</si>
  <si>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</si>
  <si>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</si>
  <si>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</si>
  <si>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</si>
  <si>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</si>
  <si>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</si>
  <si>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</si>
  <si>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</si>
  <si>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</si>
  <si>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</si>
  <si>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</si>
  <si>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</si>
  <si>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</si>
  <si>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</si>
  <si>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</si>
  <si>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</si>
  <si>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</si>
  <si>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</si>
  <si>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</si>
  <si>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</si>
  <si>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</si>
  <si>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</si>
  <si>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</si>
  <si>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</si>
  <si>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</si>
  <si>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</si>
  <si>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</si>
  <si>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</si>
  <si>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</si>
  <si>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</si>
  <si>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</si>
  <si>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</si>
  <si>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</si>
  <si>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</si>
  <si>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</si>
  <si>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</si>
  <si>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</si>
  <si>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</si>
  <si>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</si>
  <si>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</si>
  <si>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</si>
  <si>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</si>
  <si>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</si>
  <si>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</si>
  <si>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</si>
  <si>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</si>
  <si>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</si>
  <si>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</si>
  <si>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</si>
  <si>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</si>
  <si>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</si>
  <si>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</si>
  <si>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</si>
  <si>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</si>
  <si>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</si>
  <si>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</si>
  <si>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</si>
  <si>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</si>
  <si>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</si>
  <si>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</si>
  <si>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</si>
  <si>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</si>
  <si>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</si>
  <si>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</si>
  <si>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</si>
  <si>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</si>
  <si>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</si>
  <si>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</si>
  <si>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</si>
  <si>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</si>
  <si>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</si>
  <si>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</si>
  <si>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</si>
  <si>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</si>
  <si>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</si>
  <si>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</si>
  <si>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</si>
  <si>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</si>
  <si>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</si>
  <si>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</si>
  <si>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</si>
  <si>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</si>
  <si>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</si>
  <si>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</si>
  <si>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</si>
  <si>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</si>
  <si>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</si>
  <si>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</si>
  <si>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</si>
  <si>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</si>
  <si>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</si>
  <si>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</si>
  <si>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</si>
  <si>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</si>
  <si>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</si>
  <si>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</si>
  <si>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</si>
  <si>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</si>
  <si>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</si>
  <si>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</si>
  <si>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</si>
  <si>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</si>
  <si>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</si>
  <si>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</si>
  <si>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</si>
  <si>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</si>
  <si>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</si>
  <si>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</si>
  <si>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</si>
  <si>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</si>
  <si>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</si>
  <si>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</si>
  <si>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</si>
  <si>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</si>
  <si>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</si>
  <si>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</si>
  <si>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</si>
  <si>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</si>
  <si>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</si>
  <si>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</si>
  <si>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</si>
  <si>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</si>
  <si>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</si>
  <si>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</si>
  <si>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</si>
  <si>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</si>
  <si>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</si>
  <si>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</si>
  <si>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</si>
  <si>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</si>
  <si>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</si>
  <si>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</si>
  <si>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</si>
  <si>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</si>
  <si>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</si>
  <si>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</si>
  <si>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</si>
  <si>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</si>
  <si>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</si>
  <si>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</si>
  <si>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</si>
  <si>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</si>
  <si>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</si>
  <si>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</si>
  <si>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</si>
  <si>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</si>
  <si>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</si>
  <si>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</si>
  <si>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</si>
  <si>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</si>
  <si>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</si>
  <si>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</si>
  <si>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</si>
  <si>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</si>
  <si>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</si>
  <si>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</si>
  <si>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</si>
  <si>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</si>
  <si>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</si>
  <si>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</si>
  <si>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</si>
  <si>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</si>
  <si>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</si>
  <si>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</si>
  <si>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</si>
  <si>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</si>
  <si>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</si>
  <si>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</si>
  <si>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</si>
  <si>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</si>
  <si>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</si>
  <si>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</si>
  <si>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</si>
  <si>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</si>
  <si>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</si>
  <si>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</si>
  <si>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</si>
  <si>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</si>
  <si>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</si>
  <si>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</si>
  <si>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</si>
  <si>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</si>
  <si>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</si>
  <si>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</si>
  <si>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</si>
  <si>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</si>
  <si>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</si>
  <si>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</si>
  <si>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</si>
  <si>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</si>
  <si>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</si>
  <si>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</si>
  <si>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</si>
  <si>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</si>
  <si>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</si>
  <si>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</si>
  <si>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</si>
  <si>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</si>
  <si>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</si>
  <si>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</si>
  <si>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</si>
  <si>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</si>
  <si>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</si>
  <si>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</si>
  <si>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</si>
  <si>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</si>
  <si>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</si>
  <si>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</si>
  <si>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</si>
  <si>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</si>
  <si>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</si>
  <si>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</si>
  <si>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</si>
  <si>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</si>
  <si>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</si>
  <si>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</si>
  <si>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</si>
  <si>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</si>
  <si>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</si>
  <si>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</si>
  <si>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</si>
  <si>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</si>
  <si>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</si>
  <si>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</si>
  <si>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</si>
  <si>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</si>
  <si>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</si>
  <si>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</si>
  <si>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</si>
  <si>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</si>
  <si>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</si>
  <si>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</si>
  <si>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</si>
  <si>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</si>
  <si>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</si>
  <si>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</si>
  <si>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</si>
  <si>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</si>
  <si>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</si>
  <si>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</si>
  <si>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</si>
  <si>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</si>
  <si>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</si>
  <si>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</si>
  <si>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</si>
  <si>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</si>
  <si>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</si>
  <si>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</si>
  <si>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</si>
  <si>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</si>
  <si>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</si>
  <si>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</si>
  <si>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</si>
  <si>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</si>
  <si>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</si>
  <si>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</si>
  <si>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</si>
  <si>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</si>
  <si>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</si>
  <si>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</si>
  <si>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</si>
  <si>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</si>
  <si>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</si>
  <si>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</si>
  <si>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</si>
  <si>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</si>
  <si>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</si>
  <si>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</si>
  <si>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</si>
  <si>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</si>
  <si>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</si>
  <si>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</si>
  <si>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</si>
  <si>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</si>
  <si>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</si>
  <si>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</si>
  <si>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</si>
  <si>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</si>
  <si>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</si>
  <si>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</si>
  <si>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</si>
  <si>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</si>
  <si>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</si>
  <si>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</si>
  <si>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</si>
  <si>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</si>
  <si>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</si>
  <si>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</si>
  <si>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</si>
  <si>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</si>
  <si>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</si>
  <si>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</si>
  <si>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</si>
  <si>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</si>
  <si>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</si>
  <si>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</si>
  <si>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</si>
  <si>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</si>
  <si>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</si>
  <si>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</si>
  <si>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</si>
  <si>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</si>
  <si>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</si>
  <si>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</si>
  <si>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</si>
  <si>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</si>
  <si>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</si>
  <si>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</si>
  <si>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</si>
  <si>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</si>
  <si>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</si>
  <si>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</si>
  <si>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</si>
  <si>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</si>
  <si>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</si>
  <si>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</si>
  <si>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</si>
  <si>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</si>
  <si>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</si>
  <si>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</si>
  <si>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</si>
  <si>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</si>
  <si>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</si>
  <si>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</si>
  <si>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</si>
  <si>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</si>
  <si>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</si>
  <si>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</si>
  <si>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</si>
  <si>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</si>
  <si>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</si>
  <si>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</si>
  <si>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</si>
  <si>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</si>
  <si>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</si>
  <si>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</si>
  <si>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</si>
  <si>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</si>
  <si>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</si>
  <si>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</si>
  <si>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</si>
  <si>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</si>
  <si>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</si>
  <si>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</si>
  <si>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</si>
  <si>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</si>
  <si>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</si>
  <si>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</si>
  <si>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</si>
  <si>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</si>
  <si>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</si>
  <si>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</si>
  <si>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</si>
  <si>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</si>
  <si>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</si>
  <si>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</si>
  <si>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</si>
  <si>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</si>
  <si>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</si>
  <si>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</si>
  <si>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</si>
  <si>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</si>
  <si>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</si>
  <si>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</si>
  <si>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</si>
  <si>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</si>
  <si>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</si>
  <si>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</si>
  <si>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</si>
  <si>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</si>
  <si>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</si>
  <si>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</si>
  <si>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</si>
  <si>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</si>
  <si>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</si>
  <si>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</si>
  <si>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</si>
  <si>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</si>
  <si>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</si>
  <si>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</si>
  <si>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</si>
  <si>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</si>
  <si>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</si>
  <si>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</si>
  <si>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</si>
  <si>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</si>
  <si>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</si>
  <si>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</si>
  <si>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</si>
  <si>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</si>
  <si>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</si>
  <si>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</si>
  <si>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</si>
  <si>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</si>
  <si>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</si>
  <si>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</si>
  <si>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</si>
  <si>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</si>
  <si>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</si>
  <si>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</si>
  <si>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</si>
  <si>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</si>
  <si>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</si>
  <si>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</si>
  <si>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</si>
  <si>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</si>
  <si>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</si>
  <si>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</si>
  <si>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</si>
  <si>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</si>
  <si>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</si>
  <si>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</si>
  <si>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</si>
  <si>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</si>
  <si>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</si>
  <si>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</si>
  <si>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</si>
  <si>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</si>
  <si>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</si>
  <si>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</si>
  <si>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</si>
  <si>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</si>
  <si>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</si>
  <si>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</si>
  <si>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</si>
  <si>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</si>
  <si>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</si>
  <si>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</si>
  <si>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</si>
  <si>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</si>
  <si>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</si>
  <si>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</si>
  <si>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</si>
  <si>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</si>
  <si>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</si>
  <si>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</si>
  <si>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</si>
  <si>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</si>
  <si>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</si>
  <si>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</si>
  <si>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</si>
  <si>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</si>
  <si>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</si>
  <si>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</si>
  <si>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</si>
  <si>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</si>
  <si>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</si>
  <si>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</si>
  <si>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</si>
  <si>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</si>
  <si>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</si>
  <si>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</si>
  <si>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</si>
  <si>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</si>
  <si>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</si>
  <si>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</si>
  <si>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</si>
  <si>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</si>
  <si>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</si>
  <si>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</si>
  <si>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</si>
  <si>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</si>
  <si>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</si>
  <si>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</si>
  <si>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</si>
  <si>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</si>
  <si>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</si>
  <si>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</si>
  <si>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</si>
  <si>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</si>
  <si>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</si>
  <si>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</si>
  <si>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</si>
  <si>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</si>
  <si>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</si>
  <si>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</si>
  <si>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</si>
  <si>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</si>
  <si>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</si>
  <si>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</si>
  <si>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</si>
  <si>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</si>
  <si>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</si>
  <si>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</si>
  <si>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</si>
  <si>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</si>
  <si>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</si>
  <si>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</si>
  <si>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</si>
  <si>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</si>
  <si>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</si>
  <si>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</si>
  <si>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</si>
  <si>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</si>
  <si>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</si>
  <si>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</si>
  <si>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</si>
  <si>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</si>
  <si>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</si>
  <si>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</si>
  <si>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</si>
  <si>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</si>
  <si>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</si>
  <si>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</si>
  <si>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</si>
  <si>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</si>
  <si>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</si>
  <si>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</si>
  <si>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</si>
  <si>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</si>
  <si>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</si>
  <si>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</si>
  <si>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</si>
  <si>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</si>
  <si>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</si>
  <si>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</si>
  <si>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</si>
  <si>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</si>
  <si>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</si>
  <si>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</si>
  <si>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</si>
  <si>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</si>
  <si>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</si>
  <si>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</si>
  <si>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</si>
  <si>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</si>
  <si>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</si>
  <si>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</si>
  <si>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</si>
  <si>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</si>
  <si>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</si>
  <si>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</si>
  <si>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</si>
  <si>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</si>
  <si>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</si>
  <si>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</si>
  <si>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</si>
  <si>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</si>
  <si>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</si>
  <si>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</si>
  <si>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</si>
  <si>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</si>
  <si>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</si>
  <si>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</si>
  <si>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</si>
  <si>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</si>
  <si>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</si>
  <si>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</si>
  <si>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</si>
  <si>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</si>
  <si>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</si>
  <si>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</si>
  <si>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</si>
  <si>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</si>
  <si>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</si>
  <si>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</si>
  <si>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</si>
  <si>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</si>
  <si>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</si>
  <si>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</si>
  <si>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</si>
  <si>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</si>
  <si>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</si>
  <si>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</si>
  <si>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</si>
  <si>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</si>
  <si>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</si>
  <si>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</si>
  <si>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</si>
  <si>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</si>
  <si>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</si>
  <si>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</si>
  <si>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</si>
  <si>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</si>
  <si>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</si>
  <si>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</si>
  <si>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</si>
  <si>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</si>
  <si>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</si>
  <si>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</si>
  <si>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</si>
  <si>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</si>
  <si>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</si>
  <si>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</si>
  <si>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</si>
  <si>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</si>
  <si>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</si>
  <si>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</si>
  <si>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</si>
  <si>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</si>
  <si>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</si>
  <si>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</si>
  <si>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</si>
  <si>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</si>
  <si>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</si>
  <si>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</si>
  <si>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</si>
  <si>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</si>
  <si>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</si>
  <si>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</si>
  <si>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</si>
  <si>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</si>
  <si>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</si>
  <si>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</si>
  <si>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</si>
  <si>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</si>
  <si>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</si>
  <si>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</si>
  <si>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</si>
  <si>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</si>
  <si>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</si>
  <si>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</si>
  <si>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</si>
  <si>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</si>
  <si>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</si>
  <si>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</si>
  <si>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</si>
  <si>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</si>
  <si>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</si>
  <si>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</si>
  <si>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</si>
  <si>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</si>
  <si>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</si>
  <si>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</si>
  <si>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</si>
  <si>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</si>
  <si>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</si>
  <si>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</si>
  <si>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</si>
  <si>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</si>
  <si>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</si>
  <si>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</si>
  <si>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</si>
  <si>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</si>
  <si>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</si>
  <si>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</si>
  <si>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</si>
  <si>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</si>
  <si>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</si>
  <si>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</si>
  <si>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</si>
  <si>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</si>
  <si>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</si>
  <si>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</si>
  <si>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</si>
  <si>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</si>
  <si>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</si>
  <si>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</si>
  <si>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</si>
  <si>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</si>
  <si>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</si>
  <si>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</si>
  <si>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</si>
  <si>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</si>
  <si>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</si>
  <si>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</si>
  <si>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</si>
  <si>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</si>
  <si>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</si>
  <si>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</si>
  <si>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</si>
  <si>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</si>
  <si>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</si>
  <si>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</si>
  <si>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</si>
  <si>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</si>
  <si>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</si>
  <si>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</si>
  <si>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</si>
  <si>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</si>
  <si>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</si>
  <si>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</si>
  <si>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</si>
  <si>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</si>
  <si>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</si>
  <si>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</si>
  <si>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</si>
  <si>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</si>
  <si>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</si>
  <si>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</si>
  <si>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</si>
  <si>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</si>
  <si>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</si>
  <si>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</si>
  <si>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</si>
  <si>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</si>
  <si>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</si>
  <si>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</si>
  <si>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</si>
  <si>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</si>
  <si>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</si>
  <si>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</si>
  <si>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</si>
  <si>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</si>
  <si>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</si>
  <si>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</si>
  <si>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</si>
  <si>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</si>
  <si>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</si>
  <si>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</si>
  <si>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</si>
  <si>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</si>
  <si>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</si>
  <si>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</si>
  <si>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</si>
  <si>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</si>
  <si>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</si>
  <si>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</si>
  <si>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</si>
  <si>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</si>
  <si>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</si>
  <si>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</si>
  <si>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</si>
  <si>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</si>
  <si>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</si>
  <si>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</si>
  <si>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</si>
  <si>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</si>
  <si>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</si>
  <si>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</si>
  <si>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</si>
  <si>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</si>
  <si>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</si>
  <si>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</si>
  <si>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</si>
  <si>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</si>
  <si>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</si>
  <si>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</si>
  <si>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</si>
  <si>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</si>
  <si>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</si>
  <si>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</si>
  <si>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</si>
  <si>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</si>
  <si>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</si>
  <si>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</si>
  <si>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</si>
  <si>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</si>
  <si>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</si>
  <si>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</si>
  <si>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</si>
  <si>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</si>
  <si>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</si>
  <si>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</si>
  <si>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</si>
  <si>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</si>
  <si>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</si>
  <si>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</si>
  <si>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</si>
  <si>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</si>
  <si>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</si>
  <si>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</si>
  <si>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</si>
  <si>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</si>
  <si>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</si>
  <si>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</si>
  <si>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</si>
  <si>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</si>
  <si>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</si>
  <si>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</si>
  <si>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</si>
  <si>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</si>
  <si>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</si>
  <si>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</si>
  <si>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</si>
  <si>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</si>
  <si>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</si>
  <si>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</si>
  <si>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</si>
  <si>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</si>
  <si>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</si>
  <si>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</si>
  <si>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</si>
  <si>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</si>
  <si>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</si>
  <si>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</si>
  <si>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</si>
  <si>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</si>
  <si>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</si>
  <si>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</si>
  <si>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</si>
  <si>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</si>
  <si>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</si>
  <si>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</si>
  <si>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</si>
  <si>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</si>
  <si>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</si>
  <si>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</si>
  <si>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</si>
  <si>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</si>
  <si>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</si>
  <si>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</si>
  <si>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</si>
  <si>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</si>
  <si>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</si>
  <si>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</si>
  <si>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</si>
  <si>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</si>
  <si>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</si>
  <si>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</si>
  <si>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</si>
  <si>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</si>
  <si>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</si>
  <si>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</si>
  <si>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</si>
  <si>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</si>
  <si>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</si>
  <si>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</si>
  <si>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</si>
  <si>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</si>
  <si>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</si>
  <si>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</si>
  <si>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</si>
  <si>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</si>
  <si>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</si>
  <si>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</si>
  <si>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</si>
  <si>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</si>
  <si>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</si>
  <si>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</si>
  <si>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</si>
  <si>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</si>
  <si>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</si>
  <si>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</si>
  <si>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</si>
  <si>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</si>
  <si>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</si>
  <si>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</si>
  <si>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</si>
  <si>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</si>
  <si>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</si>
  <si>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</si>
  <si>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</si>
  <si>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</si>
  <si>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</si>
  <si>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</si>
  <si>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</si>
  <si>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</si>
  <si>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</si>
  <si>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</si>
  <si>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</si>
  <si>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</si>
  <si>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</si>
  <si>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</si>
  <si>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</si>
  <si>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</si>
  <si>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</si>
  <si>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</si>
  <si>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</si>
  <si>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</si>
  <si>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</si>
  <si>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</si>
  <si>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</si>
  <si>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</si>
  <si>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</si>
  <si>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</si>
  <si>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</si>
  <si>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</si>
  <si>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</si>
  <si>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</si>
  <si>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</si>
  <si>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</si>
  <si>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</si>
  <si>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</si>
  <si>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</si>
  <si>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</si>
  <si>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</si>
  <si>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</si>
  <si>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</si>
  <si>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</si>
  <si>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</si>
  <si>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</si>
  <si>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</si>
  <si>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</si>
  <si>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</si>
  <si>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</si>
  <si>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</si>
  <si>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</si>
  <si>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</si>
  <si>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</si>
  <si>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</si>
  <si>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</si>
  <si>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</si>
  <si>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</si>
  <si>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</si>
  <si>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</si>
  <si>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</si>
  <si>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</si>
  <si>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</si>
  <si>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</si>
  <si>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</si>
  <si>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</si>
  <si>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</si>
  <si>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</si>
  <si>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</si>
  <si>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</si>
  <si>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</si>
  <si>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</si>
  <si>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</si>
  <si>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</si>
  <si>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</si>
  <si>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</si>
  <si>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</si>
  <si>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</si>
  <si>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</si>
  <si>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</si>
  <si>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</si>
  <si>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</si>
  <si>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</si>
  <si>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</si>
  <si>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</si>
  <si>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</si>
  <si>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</si>
  <si>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</si>
  <si>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</si>
  <si>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</si>
  <si>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</si>
  <si>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</si>
  <si>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</si>
  <si>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</si>
  <si>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</si>
  <si>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</si>
  <si>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</si>
  <si>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</si>
  <si>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</si>
  <si>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</si>
  <si>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</si>
  <si>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</si>
  <si>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</si>
  <si>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</si>
  <si>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</si>
  <si>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</si>
  <si>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</si>
  <si>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</si>
  <si>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</si>
  <si>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</si>
  <si>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</si>
  <si>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</si>
  <si>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</si>
  <si>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</si>
  <si>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</si>
  <si>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</si>
  <si>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</si>
  <si>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</si>
  <si>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</si>
  <si>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</si>
  <si>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</si>
  <si>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</si>
  <si>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</si>
  <si>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</si>
  <si>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</si>
  <si>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</si>
  <si>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</si>
  <si>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</si>
  <si>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</si>
  <si>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</si>
  <si>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</si>
  <si>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</si>
  <si>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</si>
  <si>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</si>
  <si>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</si>
  <si>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</si>
  <si>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</si>
  <si>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</si>
  <si>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</si>
  <si>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</si>
  <si>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</si>
  <si>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</si>
  <si>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</si>
  <si>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</si>
  <si>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</si>
  <si>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</si>
  <si>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</si>
  <si>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</si>
  <si>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</si>
  <si>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</si>
  <si>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</si>
  <si>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</si>
  <si>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</si>
  <si>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</si>
  <si>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</si>
  <si>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</si>
  <si>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</si>
  <si>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</si>
  <si>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</si>
  <si>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</si>
  <si>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</si>
  <si>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</si>
  <si>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</si>
  <si>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</si>
  <si>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</si>
  <si>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</si>
  <si>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</si>
  <si>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</si>
  <si>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</si>
  <si>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</si>
  <si>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</si>
  <si>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</si>
  <si>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</si>
  <si>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</si>
  <si>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</si>
  <si>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</si>
  <si>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</si>
  <si>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</si>
  <si>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</si>
  <si>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</si>
  <si>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</si>
  <si>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</si>
  <si>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</si>
  <si>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</si>
  <si>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</si>
  <si>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</si>
  <si>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</si>
  <si>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</si>
  <si>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</si>
  <si>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</si>
  <si>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</si>
  <si>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</si>
  <si>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</si>
  <si>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</si>
  <si>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</si>
  <si>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</si>
  <si>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</si>
  <si>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</si>
  <si>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</si>
  <si>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</si>
  <si>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</si>
  <si>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</si>
  <si>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</si>
  <si>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</si>
  <si>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</si>
  <si>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</si>
  <si>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</si>
  <si>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</si>
  <si>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</si>
  <si>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</si>
  <si>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</si>
  <si>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</si>
  <si>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</si>
  <si>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</si>
  <si>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</si>
  <si>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</si>
  <si>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</si>
  <si>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</si>
  <si>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</si>
  <si>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</si>
  <si>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</si>
  <si>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</si>
  <si>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</si>
  <si>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</si>
  <si>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</si>
  <si>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</si>
  <si>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</si>
  <si>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</si>
  <si>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</si>
  <si>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</si>
  <si>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</si>
  <si>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</si>
  <si>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</si>
  <si>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</si>
  <si>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</si>
  <si>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</si>
  <si>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</si>
  <si>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</si>
  <si>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</si>
  <si>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</si>
  <si>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</si>
  <si>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</si>
  <si>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</si>
  <si>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</si>
  <si>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</si>
  <si>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</si>
  <si>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</si>
  <si>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</si>
  <si>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</si>
  <si>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</si>
  <si>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</si>
  <si>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</si>
  <si>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</si>
  <si>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</si>
  <si>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</si>
  <si>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</si>
  <si>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</si>
  <si>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</si>
  <si>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</si>
  <si>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</si>
  <si>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</si>
  <si>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</si>
  <si>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</si>
  <si>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</si>
  <si>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</si>
  <si>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</si>
  <si>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</si>
  <si>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</si>
  <si>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</si>
  <si>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</si>
  <si>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</si>
  <si>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</si>
  <si>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</si>
  <si>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</si>
  <si>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</si>
  <si>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</si>
  <si>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</si>
  <si>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</si>
  <si>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</si>
  <si>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</si>
  <si>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</si>
  <si>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</si>
  <si>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</si>
  <si>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</si>
  <si>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</si>
  <si>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</si>
  <si>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</si>
  <si>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</si>
  <si>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</si>
  <si>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</si>
  <si>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</si>
  <si>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</si>
  <si>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</si>
  <si>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</si>
  <si>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</si>
  <si>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</si>
  <si>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</si>
  <si>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</si>
  <si>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</si>
  <si>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</si>
  <si>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</si>
  <si>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</si>
  <si>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</si>
  <si>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</si>
  <si>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</si>
  <si>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</si>
  <si>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</si>
  <si>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</si>
  <si>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</si>
  <si>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</si>
  <si>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</si>
  <si>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</si>
  <si>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</si>
  <si>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</si>
  <si>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</si>
  <si>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</si>
  <si>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</si>
  <si>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</si>
  <si>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</si>
  <si>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</si>
  <si>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</si>
  <si>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</si>
  <si>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</si>
  <si>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</si>
  <si>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</si>
  <si>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</si>
  <si>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</si>
  <si>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</si>
  <si>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</si>
  <si>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</si>
  <si>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</si>
  <si>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</si>
  <si>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</si>
  <si>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</si>
  <si>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</si>
  <si>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</si>
  <si>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</si>
  <si>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</si>
  <si>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</si>
  <si>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</si>
  <si>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</si>
  <si>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</si>
  <si>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</si>
  <si>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</si>
  <si>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</si>
  <si>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</si>
  <si>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</si>
  <si>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</si>
  <si>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</si>
  <si>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</si>
  <si>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</si>
  <si>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</si>
  <si>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</si>
  <si>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</si>
  <si>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</si>
  <si>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</si>
  <si>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</si>
  <si>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</si>
  <si>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</si>
  <si>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</si>
  <si>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</si>
  <si>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</si>
  <si>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</si>
  <si>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</si>
  <si>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</si>
  <si>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</si>
  <si>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</si>
  <si>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</si>
  <si>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</si>
  <si>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</si>
  <si>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</si>
  <si>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</si>
  <si>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</si>
  <si>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</si>
  <si>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</si>
  <si>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</si>
  <si>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</si>
  <si>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</si>
  <si>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</si>
  <si>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</si>
  <si>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</si>
  <si>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</si>
  <si>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</si>
  <si>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</si>
  <si>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</si>
  <si>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</si>
  <si>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</si>
  <si>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</si>
  <si>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</si>
  <si>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</si>
  <si>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</si>
  <si>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</si>
  <si>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</si>
  <si>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</si>
  <si>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</si>
  <si>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</si>
  <si>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</si>
  <si>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</si>
  <si>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</si>
  <si>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</si>
  <si>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</si>
  <si>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</si>
  <si>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</si>
  <si>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</si>
  <si>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</si>
  <si>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</si>
  <si>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</si>
  <si>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</si>
  <si>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</si>
  <si>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</si>
  <si>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</si>
  <si>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</si>
  <si>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</si>
  <si>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</si>
  <si>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</si>
  <si>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</si>
  <si>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</si>
  <si>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</si>
  <si>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</si>
  <si>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</si>
  <si>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</si>
  <si>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</si>
  <si>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</si>
  <si>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</si>
  <si>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</si>
  <si>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</si>
  <si>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</si>
  <si>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</si>
  <si>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</si>
  <si>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</si>
  <si>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</si>
  <si>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</si>
  <si>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</si>
  <si>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</si>
  <si>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</si>
  <si>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</si>
  <si>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</si>
  <si>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</si>
  <si>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</si>
  <si>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</si>
  <si>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</si>
  <si>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</si>
  <si>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</si>
  <si>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</si>
  <si>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</si>
  <si>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</si>
  <si>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</si>
  <si>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</si>
  <si>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</si>
  <si>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</si>
  <si>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</si>
  <si>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</si>
  <si>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</si>
  <si>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</si>
  <si>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</si>
  <si>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</si>
  <si>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</si>
  <si>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</si>
  <si>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</si>
  <si>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</si>
  <si>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</si>
  <si>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</si>
  <si>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</si>
  <si>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</si>
  <si>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</si>
  <si>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</si>
  <si>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</si>
  <si>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</si>
  <si>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</si>
  <si>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</si>
  <si>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</si>
  <si>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</si>
  <si>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</si>
  <si>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</si>
  <si>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</si>
  <si>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</si>
  <si>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</si>
  <si>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</si>
  <si>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</si>
  <si>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</si>
  <si>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</si>
  <si>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</si>
  <si>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</si>
  <si>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</si>
  <si>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</si>
  <si>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</si>
  <si>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</si>
  <si>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</si>
  <si>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</si>
  <si>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</si>
  <si>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</si>
  <si>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</si>
  <si>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</si>
  <si>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</si>
  <si>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</si>
  <si>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</si>
  <si>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</si>
  <si>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</si>
  <si>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</si>
  <si>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</si>
  <si>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</si>
  <si>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</si>
  <si>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</si>
  <si>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</si>
  <si>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</si>
  <si>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</si>
  <si>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</si>
  <si>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</si>
  <si>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</si>
  <si>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</si>
  <si>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</si>
  <si>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</si>
  <si>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</si>
  <si>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</si>
  <si>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</si>
  <si>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</si>
  <si>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</si>
  <si>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</si>
  <si>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</si>
  <si>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</si>
  <si>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</si>
  <si>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</si>
  <si>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</si>
  <si>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</si>
  <si>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</si>
  <si>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</si>
  <si>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</si>
  <si>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</si>
  <si>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</si>
  <si>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</si>
  <si>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</si>
  <si>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</si>
  <si>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</si>
  <si>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</si>
  <si>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</si>
  <si>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</si>
  <si>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</si>
  <si>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</si>
  <si>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</si>
  <si>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</si>
  <si>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</si>
  <si>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</si>
  <si>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</si>
  <si>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</si>
  <si>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</si>
  <si>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</si>
  <si>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</si>
  <si>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</si>
  <si>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</si>
  <si>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</si>
  <si>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</si>
  <si>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</si>
  <si>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</si>
  <si>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</si>
  <si>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</si>
  <si>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</si>
  <si>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</si>
  <si>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</si>
  <si>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</si>
  <si>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</si>
  <si>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</si>
  <si>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</si>
  <si>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</si>
  <si>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</si>
  <si>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</si>
  <si>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</si>
  <si>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</si>
  <si>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</si>
  <si>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</si>
  <si>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</si>
  <si>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</si>
  <si>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</si>
  <si>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</si>
  <si>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</si>
  <si>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</si>
  <si>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</si>
  <si>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</si>
  <si>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</si>
  <si>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</si>
  <si>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</si>
  <si>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</si>
  <si>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</si>
  <si>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</si>
  <si>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</si>
  <si>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</si>
  <si>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</si>
  <si>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</si>
  <si>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</si>
  <si>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</si>
  <si>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</si>
  <si>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</si>
  <si>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</si>
  <si>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</si>
  <si>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</si>
  <si>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</si>
  <si>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</si>
  <si>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</si>
  <si>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</si>
  <si>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</si>
  <si>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</si>
  <si>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</si>
  <si>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</si>
  <si>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</si>
  <si>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</si>
  <si>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</si>
  <si>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</si>
  <si>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</si>
  <si>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</si>
  <si>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</si>
  <si>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</si>
  <si>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</si>
  <si>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</si>
  <si>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</si>
  <si>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</si>
  <si>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</si>
  <si>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</si>
  <si>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</si>
  <si>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</si>
  <si>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</si>
  <si>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</si>
  <si>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</si>
  <si>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</si>
  <si>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</si>
  <si>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</si>
  <si>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</si>
  <si>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</si>
  <si>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</si>
  <si>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</si>
  <si>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</si>
  <si>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</si>
  <si>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</si>
  <si>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</si>
  <si>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</si>
  <si>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</si>
  <si>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</si>
  <si>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</si>
  <si>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</si>
  <si>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</si>
  <si>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</si>
  <si>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</si>
  <si>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</si>
  <si>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</si>
  <si>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</si>
  <si>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</si>
  <si>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</si>
  <si>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</si>
  <si>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</si>
  <si>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</si>
  <si>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</si>
  <si>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</si>
  <si>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</si>
  <si>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</si>
  <si>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</si>
  <si>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</si>
  <si>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</si>
  <si>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</si>
  <si>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</si>
  <si>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</si>
  <si>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</si>
  <si>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</si>
  <si>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</si>
  <si>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</si>
  <si>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</si>
  <si>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</si>
  <si>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</si>
  <si>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</si>
  <si>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</si>
  <si>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</si>
  <si>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</si>
  <si>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</si>
  <si>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</si>
  <si>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</si>
  <si>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</si>
  <si>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</si>
  <si>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</si>
  <si>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</si>
  <si>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</si>
  <si>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</si>
  <si>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</si>
  <si>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</si>
  <si>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</si>
  <si>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</si>
  <si>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</si>
  <si>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</si>
  <si>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</si>
  <si>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</si>
  <si>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</si>
  <si>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</si>
  <si>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</si>
  <si>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</si>
  <si>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</si>
  <si>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</si>
  <si>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</si>
  <si>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</si>
  <si>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</si>
  <si>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</si>
  <si>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</si>
  <si>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</si>
  <si>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</si>
  <si>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</si>
  <si>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</si>
  <si>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</si>
  <si>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</si>
  <si>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</si>
  <si>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</si>
  <si>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</si>
  <si>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</si>
  <si>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</si>
  <si>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</si>
  <si>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</si>
  <si>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</si>
  <si>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</si>
  <si>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</si>
  <si>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</si>
  <si>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</si>
  <si>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</si>
  <si>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</si>
  <si>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</si>
  <si>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</si>
  <si>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</si>
  <si>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</si>
  <si>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</si>
  <si>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</si>
  <si>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</si>
  <si>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</si>
  <si>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</si>
  <si>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</si>
  <si>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</si>
  <si>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</si>
  <si>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</si>
  <si>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</si>
  <si>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</si>
  <si>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</si>
  <si>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</si>
  <si>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</si>
  <si>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</si>
  <si>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</si>
  <si>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</si>
  <si>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</si>
  <si>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</si>
  <si>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</si>
  <si>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</si>
  <si>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</si>
  <si>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</si>
  <si>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</si>
  <si>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</si>
  <si>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</si>
  <si>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</si>
  <si>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</si>
  <si>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</si>
  <si>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</si>
  <si>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</si>
  <si>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</si>
  <si>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</si>
  <si>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</si>
  <si>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</si>
  <si>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</si>
  <si>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</si>
  <si>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</si>
  <si>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</si>
  <si>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</si>
  <si>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</si>
  <si>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</si>
  <si>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</si>
  <si>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</si>
  <si>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</si>
  <si>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</si>
  <si>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</si>
  <si>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</si>
  <si>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</si>
  <si>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</si>
  <si>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</si>
  <si>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</si>
  <si>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</si>
  <si>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</si>
  <si>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</si>
  <si>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</si>
  <si>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</si>
  <si>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</si>
  <si>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</si>
  <si>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</si>
  <si>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</si>
  <si>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</si>
  <si>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</si>
  <si>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</si>
  <si>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</si>
  <si>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</si>
  <si>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</si>
  <si>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</si>
  <si>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</si>
  <si>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</si>
  <si>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</si>
  <si>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</si>
  <si>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</si>
  <si>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</si>
  <si>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</si>
  <si>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</si>
  <si>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</si>
  <si>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</si>
  <si>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</si>
  <si>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</si>
  <si>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</si>
  <si>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</si>
  <si>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</si>
  <si>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</si>
  <si>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</si>
  <si>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</si>
  <si>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</si>
  <si>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</si>
  <si>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</si>
  <si>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</si>
  <si>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</si>
  <si>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</si>
  <si>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</si>
  <si>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</si>
  <si>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</si>
  <si>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</si>
  <si>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</si>
  <si>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</si>
  <si>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</si>
  <si>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</si>
  <si>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</si>
  <si>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</si>
  <si>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</si>
  <si>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</si>
  <si>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</si>
  <si>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</si>
  <si>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</si>
  <si>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</si>
  <si>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</si>
  <si>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</si>
  <si>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</si>
  <si>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</si>
  <si>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</si>
  <si>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</si>
  <si>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</si>
  <si>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</si>
  <si>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</si>
  <si>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</si>
  <si>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</si>
  <si>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</si>
  <si>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</si>
  <si>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</si>
  <si>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</si>
  <si>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</si>
  <si>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</si>
  <si>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</si>
  <si>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</si>
  <si>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</si>
  <si>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</si>
  <si>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</si>
  <si>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</si>
  <si>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</si>
  <si>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</si>
  <si>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</si>
  <si>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</si>
  <si>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</si>
  <si>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</si>
  <si>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</si>
  <si>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</si>
  <si>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</si>
  <si>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</si>
  <si>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</si>
  <si>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</si>
  <si>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</si>
  <si>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</si>
  <si>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</si>
  <si>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</si>
  <si>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</si>
  <si>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</si>
  <si>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</si>
  <si>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</si>
  <si>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</si>
  <si>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</si>
  <si>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</si>
  <si>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</si>
  <si>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</si>
  <si>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</si>
  <si>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</si>
  <si>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</si>
  <si>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</si>
  <si>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</si>
  <si>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</si>
  <si>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</si>
  <si>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</si>
  <si>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</si>
  <si>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</si>
  <si>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</si>
  <si>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</si>
  <si>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</si>
  <si>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</si>
  <si>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</si>
  <si>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</si>
  <si>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</si>
  <si>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</si>
  <si>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</si>
  <si>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</si>
  <si>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</si>
  <si>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</si>
  <si>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</si>
  <si>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</si>
  <si>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</si>
  <si>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</si>
  <si>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</si>
  <si>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</si>
  <si>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</si>
  <si>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</si>
  <si>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</si>
  <si>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</si>
  <si>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</si>
  <si>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</si>
  <si>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</si>
  <si>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</si>
  <si>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</si>
  <si>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</si>
  <si>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</si>
  <si>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</si>
  <si>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</si>
  <si>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</si>
  <si>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</si>
  <si>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</si>
  <si>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</si>
  <si>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</si>
  <si>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</si>
  <si>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</si>
  <si>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</si>
  <si>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</si>
  <si>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</si>
  <si>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</si>
  <si>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</si>
  <si>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</si>
  <si>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</si>
  <si>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</si>
  <si>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</si>
  <si>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</si>
  <si>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</si>
  <si>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</si>
  <si>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</si>
  <si>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</si>
  <si>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</si>
  <si>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</si>
  <si>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</si>
  <si>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</si>
  <si>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</si>
  <si>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</si>
  <si>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</si>
  <si>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</si>
  <si>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</si>
  <si>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</si>
  <si>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</si>
  <si>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</si>
  <si>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</si>
  <si>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</si>
  <si>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</si>
  <si>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</si>
  <si>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</si>
  <si>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</si>
  <si>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</si>
  <si>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</si>
  <si>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</si>
  <si>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</si>
  <si>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</si>
  <si>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</si>
  <si>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</si>
  <si>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</si>
  <si>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</si>
  <si>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</si>
  <si>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</si>
  <si>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</si>
  <si>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</si>
  <si>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</si>
  <si>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</si>
  <si>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</si>
  <si>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</si>
  <si>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</si>
  <si>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</si>
  <si>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</si>
  <si>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</si>
  <si>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</si>
  <si>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</si>
  <si>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</si>
  <si>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</si>
  <si>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</si>
  <si>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</si>
  <si>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</si>
  <si>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</si>
  <si>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</si>
  <si>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</si>
  <si>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</si>
  <si>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</si>
  <si>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</si>
  <si>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</si>
  <si>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</si>
  <si>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</si>
  <si>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</si>
  <si>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</si>
  <si>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</si>
  <si>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</si>
  <si>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</si>
  <si>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</si>
  <si>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</si>
  <si>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</si>
  <si>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</si>
  <si>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</si>
  <si>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</si>
  <si>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</si>
  <si>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</si>
  <si>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</si>
  <si>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</si>
  <si>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</si>
  <si>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</si>
  <si>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</si>
  <si>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</si>
  <si>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</si>
  <si>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</si>
  <si>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</si>
  <si>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</si>
  <si>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</si>
  <si>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</si>
  <si>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</si>
  <si>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</si>
  <si>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</si>
  <si>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</si>
  <si>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</si>
  <si>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</si>
  <si>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</si>
  <si>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</si>
  <si>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</si>
  <si>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</si>
  <si>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</si>
  <si>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</si>
  <si>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</si>
  <si>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</si>
  <si>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</si>
  <si>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</si>
  <si>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</si>
  <si>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</si>
  <si>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</si>
  <si>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</si>
  <si>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</si>
  <si>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</si>
  <si>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</si>
  <si>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</si>
  <si>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</si>
  <si>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</si>
  <si>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</si>
  <si>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</si>
  <si>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</si>
  <si>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</si>
  <si>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</si>
  <si>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</si>
  <si>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</si>
  <si>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</si>
  <si>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</si>
  <si>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</si>
  <si>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</si>
  <si>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</si>
  <si>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</si>
  <si>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</si>
  <si>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</si>
  <si>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</si>
  <si>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</si>
  <si>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</si>
  <si>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</si>
  <si>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</si>
  <si>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</si>
  <si>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</si>
  <si>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</si>
  <si>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</si>
  <si>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</si>
  <si>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</si>
  <si>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</si>
  <si>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</si>
  <si>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</si>
  <si>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</si>
  <si>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</si>
  <si>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</si>
  <si>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</si>
  <si>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</si>
  <si>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</si>
  <si>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</si>
  <si>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</si>
  <si>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</si>
  <si>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</si>
  <si>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</si>
  <si>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</si>
  <si>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</si>
  <si>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</si>
  <si>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</si>
  <si>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</si>
  <si>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</si>
  <si>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</si>
  <si>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</si>
  <si>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</si>
  <si>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</si>
  <si>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</si>
  <si>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</si>
  <si>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</si>
  <si>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</si>
  <si>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</si>
  <si>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</si>
  <si>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</si>
  <si>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</si>
  <si>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</si>
  <si>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</si>
  <si>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</si>
  <si>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</si>
  <si>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</si>
  <si>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</si>
  <si>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</si>
  <si>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</si>
  <si>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</si>
  <si>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</si>
  <si>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</si>
  <si>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</si>
  <si>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</si>
  <si>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</si>
  <si>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</si>
  <si>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</si>
  <si>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</si>
  <si>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</si>
  <si>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</si>
  <si>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</si>
  <si>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</si>
  <si>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</si>
  <si>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</si>
  <si>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</si>
  <si>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</si>
  <si>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</si>
  <si>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</si>
  <si>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</si>
  <si>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</si>
  <si>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</si>
  <si>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</si>
  <si>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</si>
  <si>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</si>
  <si>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</si>
  <si>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</si>
  <si>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</si>
  <si>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</si>
  <si>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</si>
  <si>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</si>
  <si>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</si>
  <si>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</si>
  <si>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</si>
  <si>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</si>
  <si>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</si>
  <si>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</si>
  <si>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</si>
  <si>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</si>
  <si>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</si>
  <si>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</si>
  <si>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</si>
  <si>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</si>
  <si>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</si>
  <si>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</si>
  <si>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</si>
  <si>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</si>
  <si>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</si>
  <si>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</si>
  <si>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</si>
  <si>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</si>
  <si>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</si>
  <si>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</si>
  <si>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</si>
  <si>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</si>
  <si>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</si>
  <si>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</si>
  <si>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</si>
  <si>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</si>
  <si>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</si>
  <si>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</si>
  <si>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</si>
  <si>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</si>
  <si>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</si>
  <si>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</si>
  <si>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</si>
  <si>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</si>
  <si>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</si>
  <si>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</si>
  <si>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</si>
  <si>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</si>
  <si>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</si>
  <si>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</si>
  <si>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</si>
  <si>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</si>
  <si>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</si>
  <si>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</si>
  <si>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</si>
  <si>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</si>
  <si>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</si>
  <si>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</si>
  <si>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</si>
  <si>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</si>
  <si>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</si>
  <si>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</si>
  <si>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</si>
  <si>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</si>
  <si>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</si>
  <si>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</si>
  <si>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</si>
  <si>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</si>
  <si>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</si>
  <si>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</si>
  <si>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</si>
  <si>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</si>
  <si>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</si>
  <si>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</si>
  <si>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</si>
  <si>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</si>
  <si>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</si>
  <si>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</si>
  <si>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</si>
  <si>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</si>
  <si>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</si>
  <si>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</si>
  <si>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</si>
  <si>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</si>
  <si>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</si>
  <si>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</si>
  <si>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</si>
  <si>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</si>
  <si>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</si>
  <si>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</si>
  <si>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</si>
  <si>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</si>
  <si>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</si>
  <si>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</si>
  <si>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</si>
  <si>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</si>
  <si>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</si>
  <si>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</si>
  <si>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</si>
  <si>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</si>
  <si>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</si>
  <si>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</si>
  <si>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</si>
  <si>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</si>
  <si>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</si>
  <si>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</si>
  <si>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</si>
  <si>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</si>
  <si>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</si>
  <si>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</si>
  <si>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</si>
  <si>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</si>
  <si>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</si>
  <si>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</si>
  <si>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</si>
  <si>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</si>
  <si>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</si>
  <si>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</si>
  <si>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</si>
  <si>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</si>
  <si>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</si>
  <si>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</si>
  <si>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</si>
  <si>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</si>
  <si>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</si>
  <si>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</si>
  <si>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</si>
  <si>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</si>
  <si>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</si>
  <si>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</si>
  <si>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</si>
  <si>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</si>
  <si>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</si>
  <si>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</si>
  <si>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</si>
  <si>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</si>
  <si>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</si>
  <si>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</si>
  <si>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</si>
  <si>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</si>
  <si>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</si>
  <si>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</si>
  <si>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</si>
  <si>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</si>
  <si>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</si>
  <si>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</si>
  <si>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</si>
  <si>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</si>
  <si>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</si>
  <si>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</si>
  <si>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</si>
  <si>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</si>
  <si>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</si>
  <si>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</si>
  <si>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</si>
  <si>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</si>
  <si>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</si>
  <si>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</si>
  <si>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</si>
  <si>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</si>
  <si>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</si>
  <si>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</si>
  <si>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</si>
  <si>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</si>
  <si>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</si>
  <si>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</si>
  <si>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</si>
  <si>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</si>
  <si>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</si>
  <si>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</si>
  <si>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</si>
  <si>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</si>
  <si>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</si>
  <si>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</si>
  <si>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</si>
  <si>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</si>
  <si>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</si>
  <si>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</si>
  <si>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</si>
  <si>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</si>
  <si>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</si>
  <si>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</si>
  <si>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</si>
  <si>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</si>
  <si>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</si>
  <si>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</si>
  <si>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</si>
  <si>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</si>
  <si>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</si>
  <si>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</si>
  <si>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</si>
  <si>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</si>
  <si>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</si>
  <si>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</si>
  <si>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</si>
  <si>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</si>
  <si>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</si>
  <si>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</si>
  <si>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</si>
  <si>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</si>
  <si>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</si>
  <si>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</si>
  <si>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</si>
  <si>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</si>
  <si>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</si>
  <si>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</si>
  <si>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</si>
  <si>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</si>
  <si>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</si>
  <si>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</si>
  <si>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</si>
  <si>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</si>
  <si>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</si>
  <si>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</si>
  <si>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</si>
  <si>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</si>
  <si>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</si>
  <si>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</si>
  <si>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</si>
  <si>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</si>
  <si>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</si>
  <si>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</si>
  <si>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</si>
  <si>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</si>
  <si>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</si>
  <si>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</si>
  <si>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</si>
  <si>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</si>
  <si>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</si>
  <si>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</si>
  <si>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</si>
  <si>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</si>
  <si>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</si>
  <si>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</si>
  <si>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</si>
  <si>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</si>
  <si>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</si>
  <si>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</si>
  <si>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</si>
  <si>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</si>
  <si>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</si>
  <si>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</si>
  <si>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</si>
  <si>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</si>
  <si>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</si>
  <si>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</si>
  <si>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</si>
  <si>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</si>
  <si>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</si>
  <si>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</si>
  <si>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</si>
  <si>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</si>
  <si>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</si>
  <si>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</si>
  <si>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</si>
  <si>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</si>
  <si>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</si>
  <si>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</si>
  <si>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</si>
  <si>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</si>
  <si>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</si>
  <si>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</si>
  <si>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</si>
  <si>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</si>
  <si>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</si>
  <si>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</si>
  <si>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</si>
  <si>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</si>
  <si>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</si>
  <si>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</si>
  <si>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</si>
  <si>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</si>
  <si>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</si>
  <si>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</si>
  <si>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</si>
  <si>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</si>
  <si>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</si>
  <si>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</si>
  <si>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</si>
  <si>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</si>
  <si>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</si>
  <si>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</si>
  <si>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</si>
  <si>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</si>
  <si>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</si>
  <si>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</si>
  <si>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</si>
  <si>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</si>
  <si>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</si>
  <si>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</si>
  <si>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</si>
  <si>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</si>
  <si>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</si>
  <si>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</si>
  <si>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</si>
  <si>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</si>
  <si>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</si>
  <si>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</si>
  <si>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</si>
  <si>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</si>
  <si>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</si>
  <si>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</si>
  <si>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</si>
  <si>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</si>
  <si>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</si>
  <si>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</si>
  <si>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</si>
  <si>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</si>
  <si>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</si>
  <si>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</si>
  <si>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</si>
  <si>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</si>
  <si>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</si>
  <si>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</si>
  <si>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</si>
  <si>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</si>
  <si>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</si>
  <si>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</si>
  <si>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</si>
  <si>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</si>
  <si>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</si>
  <si>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</si>
  <si>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</si>
  <si>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</si>
  <si>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</si>
  <si>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</si>
  <si>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</si>
  <si>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</si>
  <si>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</si>
  <si>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</si>
  <si>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</si>
  <si>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</si>
  <si>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</si>
  <si>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</si>
  <si>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</si>
  <si>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</si>
  <si>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</si>
  <si>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</si>
  <si>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</si>
  <si>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</si>
  <si>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</si>
  <si>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</si>
  <si>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</si>
  <si>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</si>
  <si>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</si>
  <si>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</si>
  <si>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</si>
  <si>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</si>
  <si>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</si>
  <si>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</si>
  <si>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</si>
  <si>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</si>
  <si>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</si>
  <si>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</si>
  <si>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</si>
  <si>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</si>
  <si>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</si>
  <si>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</si>
  <si>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</si>
  <si>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</si>
  <si>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</si>
  <si>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</si>
  <si>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</si>
  <si>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</si>
  <si>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</si>
  <si>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</si>
  <si>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</si>
  <si>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</si>
  <si>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</si>
  <si>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</si>
  <si>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</si>
  <si>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</si>
  <si>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</si>
  <si>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</si>
  <si>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</si>
  <si>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</si>
  <si>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</si>
  <si>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</si>
  <si>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</si>
  <si>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</si>
  <si>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</si>
  <si>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</si>
  <si>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</si>
  <si>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</si>
  <si>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</si>
  <si>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</si>
  <si>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</si>
  <si>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</si>
  <si>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</si>
  <si>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</si>
  <si>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</si>
  <si>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</si>
  <si>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</si>
  <si>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</si>
  <si>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</si>
  <si>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</si>
  <si>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</si>
  <si>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</si>
  <si>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</si>
  <si>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</si>
  <si>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</si>
  <si>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</si>
  <si>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</si>
  <si>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</si>
  <si>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</si>
  <si>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</si>
  <si>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</si>
  <si>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</si>
  <si>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</si>
  <si>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</si>
  <si>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</si>
  <si>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</si>
  <si>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</si>
  <si>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</si>
  <si>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</si>
  <si>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</si>
  <si>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</si>
  <si>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</si>
  <si>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</si>
  <si>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</si>
  <si>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</si>
  <si>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</si>
  <si>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</si>
  <si>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</si>
  <si>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</si>
  <si>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</si>
  <si>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</si>
  <si>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</si>
  <si>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</si>
  <si>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</si>
  <si>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</si>
  <si>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</si>
  <si>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</si>
  <si>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</si>
  <si>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</si>
  <si>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</si>
  <si>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</si>
  <si>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</si>
  <si>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</si>
  <si>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</si>
  <si>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</si>
  <si>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</si>
  <si>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</si>
  <si>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</si>
  <si>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</si>
  <si>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</si>
  <si>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</si>
  <si>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</si>
  <si>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</si>
  <si>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</si>
  <si>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</si>
  <si>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</si>
  <si>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</si>
  <si>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</si>
  <si>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</si>
  <si>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</si>
  <si>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</si>
  <si>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</si>
  <si>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</si>
  <si>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</si>
  <si>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</si>
  <si>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</si>
  <si>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</si>
  <si>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</si>
  <si>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</si>
  <si>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</si>
  <si>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</si>
  <si>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</si>
  <si>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</si>
  <si>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</si>
  <si>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</si>
  <si>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</si>
  <si>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</si>
  <si>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</si>
  <si>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</si>
  <si>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</si>
  <si>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</si>
  <si>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</si>
  <si>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</si>
  <si>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</si>
  <si>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</si>
  <si>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</si>
  <si>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</si>
  <si>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</si>
  <si>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</si>
  <si>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</si>
  <si>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</si>
  <si>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</si>
  <si>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</si>
  <si>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</si>
  <si>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</si>
  <si>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</si>
  <si>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</si>
  <si>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</si>
  <si>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</si>
  <si>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</si>
  <si>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</si>
  <si>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</si>
  <si>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</si>
  <si>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</si>
  <si>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</si>
  <si>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</si>
  <si>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</si>
  <si>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</si>
  <si>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</si>
  <si>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</si>
  <si>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</si>
  <si>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</si>
  <si>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</si>
  <si>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</si>
  <si>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</si>
  <si>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</si>
  <si>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</si>
  <si>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</si>
  <si>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</si>
  <si>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</si>
  <si>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</si>
  <si>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</si>
  <si>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</si>
  <si>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</si>
  <si>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</si>
  <si>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</si>
  <si>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</si>
  <si>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</si>
  <si>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</si>
  <si>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</si>
  <si>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</si>
  <si>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</si>
  <si>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</si>
  <si>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</si>
  <si>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</si>
  <si>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</si>
  <si>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</si>
  <si>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</si>
  <si>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</si>
  <si>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</si>
  <si>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</si>
  <si>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</si>
  <si>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</si>
  <si>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</si>
  <si>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</si>
  <si>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</si>
  <si>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</si>
  <si>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</si>
  <si>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</si>
  <si>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</si>
  <si>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</si>
  <si>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</si>
  <si>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</si>
  <si>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</si>
  <si>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</si>
  <si>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</si>
  <si>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</si>
  <si>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</si>
  <si>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</si>
  <si>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</si>
  <si>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</si>
  <si>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</si>
  <si>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</si>
  <si>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</si>
  <si>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</si>
  <si>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</si>
  <si>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</si>
  <si>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</si>
  <si>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</si>
  <si>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</si>
  <si>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</si>
  <si>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</si>
  <si>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</si>
  <si>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</si>
  <si>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</si>
  <si>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</si>
  <si>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</si>
  <si>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</si>
  <si>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</si>
  <si>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</si>
  <si>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</si>
  <si>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</si>
  <si>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</si>
  <si>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</si>
  <si>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</si>
  <si>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</si>
  <si>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</si>
  <si>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</si>
  <si>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</si>
  <si>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</si>
  <si>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</si>
  <si>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</si>
  <si>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</si>
  <si>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</si>
  <si>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</si>
  <si>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</si>
  <si>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</si>
  <si>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</si>
  <si>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</si>
  <si>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</si>
  <si>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</si>
  <si>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</si>
  <si>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</si>
  <si>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</si>
  <si>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</si>
  <si>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</si>
  <si>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</si>
  <si>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</si>
  <si>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</si>
  <si>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</si>
  <si>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</si>
  <si>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</si>
  <si>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</si>
  <si>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</si>
  <si>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</si>
  <si>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</si>
  <si>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</si>
  <si>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</si>
  <si>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</si>
  <si>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</si>
  <si>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</si>
  <si>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</si>
  <si>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</si>
  <si>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</si>
  <si>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</si>
  <si>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</si>
  <si>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</si>
  <si>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</si>
  <si>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</si>
  <si>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</si>
  <si>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</si>
  <si>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</si>
  <si>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</si>
  <si>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</si>
  <si>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</si>
  <si>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</si>
  <si>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</si>
  <si>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</si>
  <si>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</si>
  <si>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</si>
  <si>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</si>
  <si>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</si>
  <si>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</si>
  <si>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</si>
  <si>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</si>
  <si>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</si>
  <si>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</si>
  <si>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</si>
  <si>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</si>
  <si>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</si>
  <si>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</si>
  <si>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</si>
  <si>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</si>
  <si>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</si>
  <si>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</si>
  <si>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</si>
  <si>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</si>
  <si>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</si>
  <si>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</si>
  <si>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</si>
  <si>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</si>
  <si>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</si>
  <si>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</si>
  <si>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</si>
  <si>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</si>
  <si>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</si>
  <si>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</si>
  <si>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</si>
  <si>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</si>
  <si>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</si>
  <si>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</si>
  <si>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</si>
  <si>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</si>
  <si>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</si>
  <si>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</si>
  <si>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</si>
  <si>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</si>
  <si>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</si>
  <si>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</si>
  <si>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</si>
  <si>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</si>
  <si>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</si>
  <si>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</si>
  <si>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</si>
  <si>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</si>
  <si>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</si>
  <si>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</si>
  <si>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</si>
  <si>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</si>
  <si>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</si>
  <si>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</si>
  <si>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</si>
  <si>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</si>
  <si>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</si>
  <si>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</si>
  <si>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</si>
  <si>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</si>
  <si>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</si>
  <si>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</si>
  <si>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</si>
  <si>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</si>
  <si>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</si>
  <si>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</si>
  <si>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</si>
  <si>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</si>
  <si>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</si>
  <si>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</si>
  <si>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</si>
  <si>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</si>
  <si>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</si>
  <si>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</si>
  <si>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</si>
  <si>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</si>
  <si>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</si>
  <si>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</si>
  <si>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</si>
  <si>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</si>
  <si>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</si>
  <si>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</si>
  <si>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</si>
  <si>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</si>
  <si>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</si>
  <si>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</si>
  <si>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</si>
  <si>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</si>
  <si>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</si>
  <si>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</si>
  <si>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</si>
  <si>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</si>
  <si>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</si>
  <si>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</si>
  <si>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</si>
  <si>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</si>
  <si>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</si>
  <si>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</si>
  <si>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</si>
  <si>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</si>
  <si>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</si>
  <si>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</si>
  <si>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</si>
  <si>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</si>
  <si>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</si>
  <si>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</si>
  <si>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</si>
  <si>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</si>
  <si>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</si>
  <si>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</si>
  <si>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</si>
  <si>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</si>
  <si>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</si>
  <si>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</si>
  <si>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</si>
  <si>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</si>
  <si>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</si>
  <si>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</si>
  <si>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</si>
  <si>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</si>
  <si>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</si>
  <si>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</si>
  <si>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</si>
  <si>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</si>
  <si>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</si>
  <si>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</si>
  <si>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</si>
  <si>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</si>
  <si>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</si>
  <si>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</si>
  <si>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</si>
  <si>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</si>
  <si>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</si>
  <si>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</si>
  <si>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</si>
  <si>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</si>
  <si>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</si>
  <si>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</si>
  <si>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</si>
  <si>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</si>
  <si>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</si>
  <si>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</si>
  <si>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</si>
  <si>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</si>
  <si>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</si>
  <si>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</si>
  <si>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</si>
  <si>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</si>
  <si>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</si>
  <si>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</si>
  <si>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</si>
  <si>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</si>
  <si>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</si>
  <si>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</si>
  <si>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</si>
  <si>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</si>
  <si>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</si>
  <si>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</si>
  <si>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</si>
  <si>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</si>
  <si>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</si>
  <si>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</si>
  <si>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</si>
  <si>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</si>
  <si>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</si>
  <si>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</si>
  <si>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</si>
  <si>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</si>
  <si>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</si>
  <si>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</si>
  <si>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</si>
  <si>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</si>
  <si>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</si>
  <si>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</si>
  <si>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</si>
  <si>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</si>
  <si>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</si>
  <si>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</si>
  <si>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</si>
  <si>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</si>
  <si>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</si>
  <si>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</si>
  <si>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</si>
  <si>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</si>
  <si>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</si>
  <si>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</si>
  <si>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</si>
  <si>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</si>
  <si>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</si>
  <si>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</si>
  <si>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</si>
  <si>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</si>
  <si>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</si>
  <si>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</si>
  <si>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</si>
  <si>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</si>
  <si>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</si>
  <si>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</si>
  <si>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</si>
  <si>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</si>
  <si>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</si>
  <si>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</si>
  <si>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</si>
  <si>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</si>
  <si>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</si>
  <si>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</si>
  <si>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</si>
  <si>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</si>
  <si>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</si>
  <si>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</si>
  <si>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</si>
  <si>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</si>
  <si>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</si>
  <si>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</si>
  <si>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</si>
  <si>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</si>
  <si>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</si>
  <si>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</si>
  <si>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</si>
  <si>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</si>
  <si>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</si>
  <si>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</si>
  <si>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</si>
  <si>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</si>
  <si>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</si>
  <si>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</si>
  <si>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</si>
  <si>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</si>
  <si>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</si>
  <si>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</si>
  <si>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</si>
  <si>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</si>
  <si>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</si>
  <si>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</si>
  <si>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</si>
  <si>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</si>
  <si>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</si>
  <si>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</si>
  <si>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</si>
  <si>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</si>
  <si>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</si>
  <si>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</si>
  <si>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</si>
  <si>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</si>
  <si>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</si>
  <si>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</si>
  <si>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</si>
  <si>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</si>
  <si>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</si>
  <si>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</si>
  <si>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</si>
  <si>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</si>
  <si>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</si>
  <si>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</si>
  <si>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</si>
  <si>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</si>
  <si>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</si>
  <si>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</si>
  <si>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</si>
  <si>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</si>
  <si>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</si>
  <si>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</si>
  <si>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</si>
  <si>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</si>
  <si>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</si>
  <si>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</si>
  <si>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</si>
  <si>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</si>
  <si>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</si>
  <si>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</si>
  <si>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</si>
  <si>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</si>
  <si>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</si>
  <si>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</si>
  <si>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</si>
  <si>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</si>
  <si>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</si>
  <si>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</si>
  <si>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</si>
  <si>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</si>
  <si>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</si>
  <si>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</si>
  <si>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</si>
  <si>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</si>
  <si>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</si>
  <si>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</si>
  <si>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</si>
  <si>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</si>
  <si>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</si>
  <si>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</si>
  <si>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</si>
  <si>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</si>
  <si>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</si>
  <si>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</si>
  <si>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</si>
  <si>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</si>
  <si>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</si>
  <si>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</si>
  <si>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</si>
  <si>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</si>
  <si>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</si>
  <si>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</si>
  <si>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</si>
  <si>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</si>
  <si>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</si>
  <si>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</si>
  <si>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</si>
  <si>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</si>
  <si>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</si>
  <si>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</si>
  <si>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</si>
  <si>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</si>
  <si>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</si>
  <si>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</si>
  <si>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</si>
  <si>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</si>
  <si>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</si>
  <si>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</si>
  <si>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</si>
  <si>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</si>
  <si>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</si>
  <si>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</si>
  <si>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</si>
  <si>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</si>
  <si>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</si>
  <si>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</si>
  <si>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</si>
  <si>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</si>
  <si>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</si>
  <si>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</si>
  <si>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</si>
  <si>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</si>
  <si>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</si>
  <si>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</si>
  <si>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</si>
  <si>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</si>
  <si>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</si>
  <si>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</si>
  <si>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</si>
  <si>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</si>
  <si>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</si>
  <si>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</si>
  <si>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</si>
  <si>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</si>
  <si>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</si>
  <si>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</si>
  <si>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</si>
  <si>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</si>
  <si>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</si>
  <si>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</si>
  <si>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</si>
  <si>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</si>
  <si>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</si>
  <si>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</si>
  <si>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</si>
  <si>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</si>
  <si>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</si>
  <si>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</si>
  <si>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</si>
  <si>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</si>
  <si>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</si>
  <si>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</si>
  <si>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</si>
  <si>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</si>
  <si>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</si>
  <si>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</si>
  <si>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</si>
  <si>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</si>
  <si>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</si>
  <si>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</si>
  <si>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</si>
  <si>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</si>
  <si>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</si>
  <si>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</si>
  <si>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</si>
  <si>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</si>
  <si>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</si>
  <si>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</si>
  <si>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</si>
  <si>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</si>
  <si>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</si>
  <si>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</si>
  <si>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</si>
  <si>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</si>
  <si>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</si>
  <si>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</si>
  <si>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</si>
  <si>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</si>
  <si>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</si>
  <si>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</si>
  <si>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</si>
  <si>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</si>
  <si>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</si>
  <si>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</si>
  <si>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</si>
  <si>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</si>
  <si>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</si>
  <si>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</si>
  <si>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</si>
  <si>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</si>
  <si>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</si>
  <si>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</si>
  <si>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</si>
  <si>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</si>
  <si>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</si>
  <si>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</si>
  <si>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</si>
  <si>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</si>
  <si>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</si>
  <si>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</si>
  <si>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</si>
  <si>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</si>
  <si>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</si>
  <si>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</si>
  <si>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</si>
  <si>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</si>
  <si>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</si>
  <si>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</si>
  <si>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</si>
  <si>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</si>
  <si>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</si>
  <si>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</si>
  <si>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</si>
  <si>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</si>
  <si>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</si>
  <si>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</si>
  <si>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</si>
  <si>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</si>
  <si>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</si>
  <si>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</si>
  <si>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</si>
  <si>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</si>
  <si>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</si>
  <si>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</si>
  <si>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</si>
  <si>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</si>
  <si>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</si>
  <si>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</si>
  <si>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</si>
  <si>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</si>
  <si>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</si>
  <si>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</si>
  <si>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</si>
  <si>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</si>
  <si>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</si>
  <si>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</si>
  <si>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</si>
  <si>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</si>
  <si>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</si>
  <si>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</si>
  <si>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</si>
  <si>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</si>
  <si>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</si>
  <si>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</si>
  <si>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</si>
  <si>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</si>
  <si>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</si>
  <si>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</si>
  <si>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</si>
  <si>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</si>
  <si>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</si>
  <si>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</si>
  <si>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</si>
  <si>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</si>
  <si>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</si>
  <si>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</si>
  <si>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</si>
  <si>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</si>
  <si>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</si>
  <si>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</si>
  <si>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</si>
  <si>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</si>
  <si>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</si>
  <si>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</si>
  <si>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</si>
  <si>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</si>
  <si>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</si>
  <si>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</si>
  <si>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</si>
  <si>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</si>
  <si>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</si>
  <si>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</si>
  <si>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</si>
  <si>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</si>
  <si>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</si>
  <si>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</si>
  <si>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</si>
  <si>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</si>
  <si>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</si>
  <si>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</si>
  <si>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</si>
  <si>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</si>
  <si>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</si>
  <si>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</si>
  <si>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</si>
  <si>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</si>
  <si>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</si>
  <si>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</si>
  <si>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</si>
  <si>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</si>
  <si>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</si>
  <si>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</si>
  <si>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</si>
  <si>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</si>
  <si>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</si>
  <si>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</si>
  <si>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</si>
  <si>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</si>
  <si>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</si>
  <si>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</si>
  <si>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</si>
  <si>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</si>
  <si>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</si>
  <si>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</si>
  <si>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</si>
  <si>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</si>
  <si>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</si>
  <si>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</si>
  <si>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</si>
  <si>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</si>
  <si>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</si>
  <si>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</si>
  <si>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</si>
  <si>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</si>
  <si>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</si>
  <si>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</si>
  <si>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</si>
  <si>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</si>
  <si>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</si>
  <si>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</si>
  <si>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</si>
  <si>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</si>
  <si>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</si>
  <si>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</si>
  <si>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</si>
  <si>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</si>
  <si>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</si>
  <si>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</si>
  <si>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</si>
  <si>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</si>
  <si>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</si>
  <si>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</si>
  <si>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</si>
  <si>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</si>
  <si>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</si>
  <si>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</si>
  <si>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</si>
  <si>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</si>
  <si>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</si>
  <si>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</si>
  <si>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</si>
  <si>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</si>
  <si>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</si>
  <si>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</si>
  <si>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</si>
  <si>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</si>
  <si>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</si>
  <si>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</si>
  <si>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</si>
  <si>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</si>
  <si>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</si>
  <si>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</si>
  <si>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</si>
  <si>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</si>
  <si>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</si>
  <si>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</si>
  <si>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</si>
  <si>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</si>
  <si>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</si>
  <si>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</si>
  <si>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</si>
  <si>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</si>
  <si>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</si>
  <si>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</si>
  <si>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</si>
  <si>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</si>
  <si>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</si>
  <si>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</si>
  <si>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</si>
  <si>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</si>
  <si>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</si>
  <si>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</si>
  <si>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</si>
  <si>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</si>
  <si>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</si>
  <si>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</si>
  <si>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</si>
  <si>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</si>
  <si>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</si>
  <si>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</si>
  <si>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</si>
  <si>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</si>
  <si>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</si>
  <si>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</si>
  <si>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</si>
  <si>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</si>
  <si>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</si>
  <si>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</si>
  <si>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</si>
  <si>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</si>
  <si>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</si>
  <si>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</si>
  <si>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</si>
  <si>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</si>
  <si>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</si>
  <si>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</si>
  <si>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</si>
  <si>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</si>
  <si>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</si>
  <si>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</si>
  <si>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</si>
  <si>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</si>
  <si>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</si>
  <si>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</si>
  <si>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</si>
  <si>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</si>
  <si>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</si>
  <si>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</si>
  <si>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</si>
  <si>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</si>
  <si>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</si>
  <si>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</si>
  <si>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</si>
  <si>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</si>
  <si>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</si>
  <si>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</si>
  <si>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</si>
  <si>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</si>
  <si>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</si>
  <si>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</si>
  <si>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</si>
  <si>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</si>
  <si>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</si>
  <si>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</si>
  <si>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</si>
  <si>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</si>
  <si>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</si>
  <si>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</si>
  <si>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</si>
  <si>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</si>
  <si>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</si>
  <si>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</si>
  <si>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</si>
  <si>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</si>
  <si>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</si>
  <si>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</si>
  <si>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</si>
  <si>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</si>
  <si>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</si>
  <si>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</si>
  <si>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</si>
  <si>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</si>
  <si>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</si>
  <si>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</si>
  <si>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</si>
  <si>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</si>
  <si>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</si>
  <si>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</si>
  <si>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</si>
  <si>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</si>
  <si>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</si>
  <si>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</si>
  <si>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</si>
  <si>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</si>
  <si>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</si>
  <si>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</si>
  <si>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</si>
  <si>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</si>
  <si>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</si>
  <si>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</si>
  <si>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</si>
  <si>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</si>
  <si>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</si>
  <si>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</si>
  <si>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</si>
  <si>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</si>
  <si>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</si>
  <si>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</si>
  <si>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</si>
  <si>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</si>
  <si>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</si>
  <si>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</si>
  <si>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</si>
  <si>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</si>
  <si>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</si>
  <si>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</si>
  <si>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</si>
  <si>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</si>
  <si>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</si>
  <si>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</si>
  <si>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</si>
  <si>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</si>
  <si>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</si>
  <si>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</si>
  <si>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</si>
  <si>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</si>
  <si>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</si>
  <si>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</si>
  <si>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</si>
  <si>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</si>
  <si>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</si>
  <si>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</si>
  <si>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</si>
  <si>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</si>
  <si>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</si>
  <si>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</si>
  <si>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</si>
  <si>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</si>
  <si>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</si>
  <si>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</si>
  <si>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</si>
  <si>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</si>
  <si>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</si>
  <si>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</si>
  <si>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</si>
  <si>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</si>
  <si>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</si>
  <si>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</si>
  <si>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</si>
  <si>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</si>
  <si>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</si>
  <si>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</si>
  <si>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</si>
  <si>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</si>
  <si>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</si>
  <si>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</si>
  <si>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</si>
  <si>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</si>
  <si>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</si>
  <si>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</si>
  <si>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</si>
  <si>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</si>
  <si>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</si>
  <si>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</si>
  <si>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</si>
  <si>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</si>
  <si>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</si>
  <si>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</si>
  <si>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</si>
  <si>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</si>
  <si>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</si>
  <si>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</si>
  <si>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</si>
  <si>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</si>
  <si>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</si>
  <si>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</si>
  <si>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</si>
  <si>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</si>
  <si>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</si>
  <si>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</si>
  <si>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</si>
  <si>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</si>
  <si>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</si>
  <si>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</si>
  <si>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</si>
  <si>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</si>
  <si>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</si>
  <si>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</si>
  <si>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</si>
  <si>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</si>
  <si>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</si>
  <si>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</si>
  <si>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</si>
  <si>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</si>
  <si>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</si>
  <si>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</si>
  <si>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</si>
  <si>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</si>
  <si>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</si>
  <si>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</si>
  <si>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</si>
  <si>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</si>
  <si>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</si>
  <si>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</si>
  <si>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</si>
  <si>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</si>
  <si>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</si>
  <si>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</si>
  <si>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</si>
  <si>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</si>
  <si>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</si>
  <si>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</si>
  <si>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</si>
  <si>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</si>
  <si>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</si>
  <si>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</si>
  <si>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</si>
  <si>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</si>
  <si>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</si>
  <si>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</si>
  <si>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</si>
  <si>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</si>
  <si>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</si>
  <si>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</si>
  <si>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</si>
  <si>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</si>
  <si>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</si>
  <si>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</si>
  <si>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</si>
  <si>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</si>
  <si>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</si>
  <si>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</si>
  <si>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</si>
  <si>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</si>
  <si>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</si>
  <si>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</si>
  <si>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</si>
  <si>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</si>
  <si>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</si>
  <si>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</si>
  <si>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</si>
  <si>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</si>
  <si>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</si>
  <si>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</si>
  <si>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</si>
  <si>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</si>
  <si>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</si>
  <si>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</si>
  <si>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</si>
  <si>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</si>
  <si>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</si>
  <si>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</si>
  <si>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</si>
  <si>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</si>
  <si>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</si>
  <si>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</si>
  <si>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</si>
  <si>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</si>
  <si>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</si>
  <si>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</si>
  <si>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</si>
  <si>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</si>
  <si>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</si>
  <si>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</si>
  <si>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</si>
  <si>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</si>
  <si>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</si>
  <si>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</si>
  <si>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</si>
  <si>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</si>
  <si>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</si>
  <si>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</si>
  <si>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</si>
  <si>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</si>
  <si>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</si>
  <si>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</si>
  <si>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</si>
  <si>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</si>
  <si>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</si>
  <si>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</si>
  <si>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</si>
  <si>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</si>
  <si>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</si>
  <si>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</si>
  <si>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</si>
  <si>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</si>
  <si>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</si>
  <si>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</si>
  <si>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</si>
  <si>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</si>
  <si>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</si>
  <si>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</si>
  <si>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</si>
  <si>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</si>
  <si>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</si>
  <si>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</si>
  <si>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</si>
  <si>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</si>
  <si>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</si>
  <si>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</si>
  <si>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</si>
  <si>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</si>
  <si>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</si>
  <si>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</si>
  <si>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</si>
  <si>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</si>
  <si>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</si>
  <si>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</si>
  <si>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</si>
  <si>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</si>
  <si>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</si>
  <si>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</si>
  <si>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</si>
  <si>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</si>
  <si>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</si>
  <si>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</si>
  <si>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</si>
  <si>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</si>
  <si>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</si>
  <si>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</si>
  <si>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</si>
  <si>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</si>
  <si>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</si>
  <si>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</si>
  <si>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</si>
  <si>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</si>
  <si>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</si>
  <si>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</si>
  <si>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</si>
  <si>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</si>
  <si>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</si>
  <si>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</si>
  <si>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</si>
  <si>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</si>
  <si>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</si>
  <si>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</si>
  <si>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</si>
  <si>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</si>
  <si>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</si>
  <si>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</si>
  <si>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</si>
  <si>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</si>
  <si>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</si>
  <si>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</si>
  <si>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</si>
  <si>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</si>
  <si>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</si>
  <si>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</si>
  <si>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</si>
  <si>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</si>
  <si>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</si>
  <si>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</si>
  <si>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</si>
  <si>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</si>
  <si>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</si>
  <si>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</si>
  <si>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</si>
  <si>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</si>
  <si>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</si>
  <si>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</si>
  <si>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</si>
  <si>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</si>
  <si>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</si>
  <si>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</si>
  <si>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</si>
  <si>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</si>
  <si>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</si>
  <si>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</si>
  <si>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</si>
  <si>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</si>
  <si>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</si>
  <si>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</si>
  <si>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</si>
  <si>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</si>
  <si>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</si>
  <si>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</si>
  <si>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</si>
  <si>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</si>
  <si>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</si>
  <si>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</si>
  <si>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</si>
  <si>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</si>
  <si>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</si>
  <si>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</si>
  <si>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</si>
  <si>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</si>
  <si>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</si>
  <si>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</si>
  <si>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</si>
  <si>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</si>
  <si>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</si>
  <si>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</si>
  <si>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</si>
  <si>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</si>
  <si>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</si>
  <si>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</si>
  <si>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</si>
  <si>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</si>
  <si>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</si>
  <si>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</si>
  <si>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</si>
  <si>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</si>
  <si>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</si>
  <si>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</si>
  <si>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</si>
  <si>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</si>
  <si>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</si>
  <si>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</si>
  <si>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</si>
  <si>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</si>
  <si>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</si>
  <si>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</si>
  <si>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</si>
  <si>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</si>
  <si>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</si>
  <si>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</si>
  <si>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</si>
  <si>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</si>
  <si>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</si>
  <si>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</si>
  <si>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</si>
  <si>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</si>
  <si>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</si>
  <si>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</si>
  <si>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</si>
  <si>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</si>
  <si>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</si>
  <si>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</si>
  <si>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</si>
  <si>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</si>
  <si>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</si>
  <si>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</si>
  <si>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</si>
  <si>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</si>
  <si>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</si>
  <si>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</si>
  <si>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</si>
  <si>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</si>
  <si>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</si>
  <si>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</si>
  <si>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</si>
  <si>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</si>
  <si>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</si>
  <si>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</si>
  <si>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</si>
  <si>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</si>
  <si>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</si>
  <si>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</si>
  <si>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</si>
  <si>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</si>
  <si>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</si>
  <si>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</si>
  <si>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</si>
  <si>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</si>
  <si>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</si>
  <si>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</si>
  <si>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</si>
  <si>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</si>
  <si>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</si>
  <si>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</si>
  <si>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</si>
  <si>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</si>
  <si>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</si>
  <si>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</si>
  <si>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</si>
  <si>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</si>
  <si>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</si>
  <si>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</si>
  <si>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</si>
  <si>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</si>
  <si>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</si>
  <si>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</si>
  <si>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</si>
  <si>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</si>
  <si>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</si>
  <si>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</si>
  <si>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</si>
  <si>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</si>
  <si>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</si>
  <si>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</si>
  <si>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</si>
  <si>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</si>
  <si>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</si>
  <si>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</si>
  <si>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</si>
  <si>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</si>
  <si>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</si>
  <si>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</si>
  <si>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</si>
  <si>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</si>
  <si>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</si>
  <si>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</si>
  <si>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</si>
  <si>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</si>
  <si>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</si>
  <si>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</si>
  <si>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</si>
  <si>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</si>
  <si>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</si>
  <si>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</si>
  <si>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</si>
  <si>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</si>
  <si>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</si>
  <si>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</si>
  <si>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</si>
  <si>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</si>
  <si>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</si>
  <si>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</si>
  <si>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</si>
  <si>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</si>
  <si>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</si>
  <si>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</si>
  <si>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</si>
  <si>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</si>
  <si>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</si>
  <si>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</si>
  <si>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</si>
  <si>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</si>
  <si>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</si>
  <si>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</si>
  <si>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</si>
  <si>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</si>
  <si>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</si>
  <si>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</si>
  <si>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</si>
  <si>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</si>
  <si>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</si>
  <si>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</si>
  <si>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</si>
  <si>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</si>
  <si>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</si>
  <si>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</si>
  <si>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</si>
  <si>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</si>
  <si>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</si>
  <si>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</si>
  <si>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</si>
  <si>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</si>
  <si>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</si>
  <si>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</si>
  <si>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</si>
  <si>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</si>
  <si>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</si>
  <si>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</si>
  <si>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</si>
  <si>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</si>
  <si>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</si>
  <si>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</si>
  <si>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</si>
  <si>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</si>
  <si>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</si>
  <si>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</si>
  <si>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</si>
  <si>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</si>
  <si>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</si>
  <si>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</si>
  <si>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</si>
  <si>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</si>
  <si>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</si>
  <si>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</si>
  <si>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</si>
  <si>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</si>
  <si>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</si>
  <si>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</si>
  <si>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</si>
  <si>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</si>
  <si>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</si>
  <si>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</si>
  <si>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</si>
  <si>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</si>
  <si>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</si>
  <si>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</si>
  <si>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</si>
  <si>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</si>
  <si>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</si>
  <si>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</si>
  <si>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</si>
  <si>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</si>
  <si>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</si>
  <si>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</si>
  <si>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</si>
  <si>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</si>
  <si>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</si>
  <si>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</si>
  <si>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</si>
  <si>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</si>
  <si>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</si>
  <si>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</si>
  <si>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</si>
  <si>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</si>
  <si>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</si>
  <si>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</si>
  <si>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</si>
  <si>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</si>
  <si>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</si>
  <si>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</si>
  <si>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</si>
  <si>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</si>
  <si>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</si>
  <si>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</si>
  <si>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</si>
  <si>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</si>
  <si>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</si>
  <si>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</si>
  <si>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</si>
  <si>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</si>
  <si>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</si>
  <si>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</si>
  <si>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</si>
  <si>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</si>
  <si>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</si>
  <si>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</si>
  <si>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</si>
  <si>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</si>
  <si>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</si>
  <si>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</si>
  <si>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</si>
  <si>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</si>
  <si>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</si>
  <si>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</si>
  <si>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</si>
  <si>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</si>
  <si>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</si>
  <si>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</si>
  <si>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</si>
  <si>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</si>
  <si>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</si>
  <si>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</si>
  <si>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</si>
  <si>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</si>
  <si>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</si>
  <si>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</si>
  <si>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</si>
  <si>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</si>
  <si>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</si>
  <si>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</si>
  <si>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</si>
  <si>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</si>
  <si>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</si>
  <si>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</si>
  <si>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</si>
  <si>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</si>
  <si>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</si>
  <si>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</si>
  <si>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</si>
  <si>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</si>
  <si>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</si>
  <si>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</si>
  <si>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</si>
  <si>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</si>
  <si>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</si>
  <si>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</si>
  <si>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</si>
  <si>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</si>
  <si>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</si>
  <si>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</si>
  <si>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</si>
  <si>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</si>
  <si>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</si>
  <si>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</si>
  <si>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</si>
  <si>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</si>
  <si>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</si>
  <si>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</si>
  <si>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</si>
  <si>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</si>
  <si>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</si>
  <si>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</si>
  <si>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</si>
  <si>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</si>
  <si>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</si>
  <si>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</si>
  <si>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</si>
  <si>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</si>
  <si>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</si>
  <si>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</si>
  <si>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</si>
  <si>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</si>
  <si>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</si>
  <si>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</si>
  <si>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</si>
  <si>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</si>
  <si>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</si>
  <si>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</si>
  <si>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</si>
  <si>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</si>
  <si>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</si>
  <si>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</si>
  <si>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</si>
  <si>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</si>
  <si>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</si>
  <si>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</si>
  <si>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</si>
  <si>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</si>
  <si>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</si>
  <si>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</si>
  <si>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</si>
  <si>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</si>
  <si>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</si>
  <si>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</si>
  <si>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</si>
  <si>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</si>
  <si>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</si>
  <si>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</si>
  <si>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</si>
  <si>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</si>
  <si>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</si>
  <si>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</si>
  <si>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</si>
  <si>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</si>
  <si>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</si>
  <si>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</si>
  <si>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</si>
  <si>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</si>
  <si>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</si>
  <si>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</si>
  <si>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</si>
  <si>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</si>
  <si>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</si>
  <si>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</si>
  <si>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</si>
  <si>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</si>
  <si>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</si>
  <si>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</si>
  <si>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</si>
  <si>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</si>
  <si>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</si>
  <si>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</si>
  <si>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</si>
  <si>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</si>
  <si>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</si>
  <si>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</si>
  <si>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</si>
  <si>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</si>
  <si>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</si>
  <si>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</si>
  <si>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</si>
  <si>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</si>
  <si>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</si>
  <si>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</si>
  <si>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</si>
  <si>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</si>
  <si>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</si>
  <si>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</si>
  <si>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</si>
  <si>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</si>
  <si>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</si>
  <si>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</si>
  <si>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</si>
  <si>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</si>
  <si>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</si>
  <si>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</si>
  <si>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</si>
  <si>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</si>
  <si>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</si>
  <si>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</si>
  <si>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</si>
  <si>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</si>
  <si>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</si>
  <si>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</si>
  <si>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</si>
  <si>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</si>
  <si>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</si>
  <si>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</si>
  <si>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</si>
  <si>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</si>
  <si>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</si>
  <si>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</si>
  <si>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</si>
  <si>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</si>
  <si>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</si>
  <si>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</si>
  <si>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</si>
  <si>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</si>
  <si>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</si>
  <si>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</si>
  <si>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</si>
  <si>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</si>
  <si>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</si>
  <si>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</si>
  <si>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</si>
  <si>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</si>
  <si>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</si>
  <si>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</si>
  <si>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</si>
  <si>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</si>
  <si>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</si>
  <si>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</si>
  <si>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</si>
  <si>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</si>
  <si>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</si>
  <si>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</si>
  <si>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</si>
  <si>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</si>
  <si>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</si>
  <si>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</si>
  <si>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</si>
  <si>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</si>
  <si>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</si>
  <si>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</si>
  <si>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</si>
  <si>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</si>
  <si>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</si>
  <si>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</si>
  <si>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</si>
  <si>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</si>
  <si>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</si>
  <si>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</si>
  <si>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</si>
  <si>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</si>
  <si>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</si>
  <si>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</si>
  <si>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</si>
  <si>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</si>
  <si>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</si>
  <si>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</si>
  <si>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</si>
  <si>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</si>
  <si>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</si>
  <si>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</si>
  <si>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</si>
  <si>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</si>
  <si>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</si>
  <si>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</si>
  <si>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</si>
  <si>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</si>
  <si>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</si>
  <si>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</si>
  <si>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</si>
  <si>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</si>
  <si>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</si>
  <si>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</si>
  <si>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</si>
  <si>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</si>
  <si>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</si>
  <si>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</si>
  <si>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</si>
  <si>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</si>
  <si>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</si>
  <si>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</si>
  <si>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</si>
  <si>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</si>
  <si>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</si>
  <si>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</si>
  <si>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</si>
  <si>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</si>
  <si>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</si>
  <si>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</si>
  <si>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</si>
  <si>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</si>
  <si>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</si>
  <si>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</si>
  <si>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</si>
  <si>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</si>
  <si>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</si>
  <si>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</si>
  <si>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</si>
  <si>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</si>
  <si>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</si>
  <si>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</si>
  <si>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</si>
  <si>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</si>
  <si>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</si>
  <si>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</si>
  <si>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</si>
  <si>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</si>
  <si>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</si>
  <si>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</si>
  <si>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</si>
  <si>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</si>
  <si>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</si>
  <si>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</si>
  <si>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</si>
  <si>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</si>
  <si>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</si>
  <si>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</si>
  <si>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</si>
  <si>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</si>
  <si>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</si>
  <si>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</si>
  <si>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</si>
  <si>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</si>
  <si>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</si>
  <si>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</si>
  <si>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</si>
  <si>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</si>
  <si>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</si>
  <si>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</si>
  <si>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</si>
  <si>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</si>
  <si>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</si>
  <si>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</si>
  <si>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</si>
  <si>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</si>
  <si>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</si>
  <si>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</si>
  <si>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</si>
  <si>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</si>
  <si>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</si>
  <si>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</si>
  <si>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</si>
  <si>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</si>
  <si>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</si>
  <si>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</si>
  <si>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</si>
  <si>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</si>
  <si>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</si>
  <si>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</si>
  <si>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</si>
  <si>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</si>
  <si>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</si>
  <si>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</si>
  <si>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</si>
  <si>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</si>
  <si>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</si>
  <si>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</si>
  <si>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</si>
  <si>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</si>
  <si>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</si>
  <si>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</si>
  <si>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</si>
  <si>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</si>
  <si>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</si>
  <si>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</si>
  <si>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</si>
  <si>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</si>
  <si>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</si>
  <si>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</si>
  <si>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</si>
  <si>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</si>
  <si>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</si>
  <si>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</si>
  <si>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</si>
  <si>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</si>
  <si>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</si>
  <si>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</si>
  <si>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</si>
  <si>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</si>
  <si>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</si>
  <si>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</si>
  <si>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</si>
  <si>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</si>
  <si>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</si>
  <si>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</si>
  <si>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</si>
  <si>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</si>
  <si>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</si>
  <si>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</si>
  <si>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</si>
  <si>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</si>
  <si>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</si>
  <si>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</si>
  <si>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</si>
  <si>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</si>
  <si>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</si>
  <si>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</si>
  <si>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</si>
  <si>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</si>
  <si>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</si>
  <si>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</si>
  <si>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</si>
  <si>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</si>
  <si>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</si>
  <si>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</si>
  <si>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</si>
  <si>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</si>
  <si>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</si>
  <si>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</si>
  <si>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</si>
  <si>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</si>
  <si>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</si>
  <si>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</si>
  <si>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</si>
  <si>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</si>
  <si>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</si>
  <si>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</si>
  <si>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</si>
  <si>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</si>
  <si>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</si>
  <si>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</si>
  <si>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</si>
  <si>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</si>
  <si>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</si>
  <si>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</si>
  <si>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</si>
  <si>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</si>
  <si>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</si>
  <si>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</si>
  <si>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</si>
  <si>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</si>
  <si>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</si>
  <si>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</si>
  <si>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</si>
  <si>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</si>
  <si>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</si>
  <si>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</si>
  <si>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</si>
  <si>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</si>
  <si>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</si>
  <si>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</si>
  <si>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</si>
  <si>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</si>
  <si>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</si>
  <si>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</si>
  <si>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</si>
  <si>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</si>
  <si>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</si>
  <si>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</si>
  <si>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</si>
  <si>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</si>
  <si>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</si>
  <si>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</si>
  <si>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</si>
  <si>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</si>
  <si>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</si>
  <si>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</si>
  <si>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</si>
  <si>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</si>
  <si>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</si>
  <si>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</si>
  <si>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</si>
  <si>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</si>
  <si>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</si>
  <si>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</si>
  <si>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</si>
  <si>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</si>
  <si>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</si>
  <si>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</si>
  <si>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</si>
  <si>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</si>
  <si>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</si>
  <si>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</si>
  <si>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</si>
  <si>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</si>
  <si>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</si>
  <si>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</si>
  <si>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</si>
  <si>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</si>
  <si>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</si>
  <si>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</si>
  <si>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</si>
  <si>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</si>
  <si>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</si>
  <si>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</si>
  <si>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</si>
  <si>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</si>
  <si>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</si>
  <si>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</si>
  <si>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</si>
  <si>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</si>
  <si>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</si>
  <si>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</si>
  <si>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</si>
  <si>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</si>
  <si>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</si>
  <si>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</si>
  <si>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</si>
  <si>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</si>
  <si>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</si>
  <si>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</si>
  <si>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</si>
  <si>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</si>
  <si>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</si>
  <si>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</si>
  <si>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</si>
  <si>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</si>
  <si>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</si>
  <si>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</si>
  <si>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</si>
  <si>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</si>
  <si>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</si>
  <si>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</si>
  <si>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</si>
  <si>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</si>
  <si>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</si>
  <si>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</si>
  <si>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</si>
  <si>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</si>
  <si>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</si>
  <si>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</si>
  <si>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</si>
  <si>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</si>
  <si>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</si>
  <si>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</si>
  <si>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</si>
  <si>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</si>
  <si>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</si>
  <si>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</si>
  <si>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</si>
  <si>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</si>
  <si>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</si>
  <si>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</si>
  <si>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</si>
  <si>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</si>
  <si>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</si>
  <si>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</si>
  <si>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</si>
  <si>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</si>
  <si>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</si>
  <si>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</si>
  <si>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</si>
  <si>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</si>
  <si>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</si>
  <si>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</si>
  <si>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</si>
  <si>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</si>
  <si>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</si>
  <si>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</si>
  <si>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</si>
  <si>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</si>
  <si>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</si>
  <si>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</si>
  <si>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</si>
  <si>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</si>
  <si>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</si>
  <si>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</si>
  <si>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</si>
  <si>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</si>
  <si>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</si>
  <si>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</si>
  <si>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</si>
  <si>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</si>
  <si>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</si>
  <si>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</si>
  <si>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</si>
  <si>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</si>
  <si>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</si>
  <si>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</si>
  <si>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</si>
  <si>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</si>
  <si>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</si>
  <si>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</si>
  <si>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</si>
  <si>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</si>
  <si>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</si>
  <si>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</si>
  <si>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</si>
  <si>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</si>
  <si>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</si>
  <si>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</si>
  <si>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</si>
  <si>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</si>
  <si>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</si>
  <si>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</si>
  <si>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</si>
  <si>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</si>
  <si>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</si>
  <si>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</si>
  <si>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</si>
  <si>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</si>
  <si>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</si>
  <si>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</si>
  <si>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</si>
  <si>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</si>
  <si>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</si>
  <si>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</si>
  <si>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</si>
  <si>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</si>
  <si>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</si>
  <si>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</si>
  <si>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</si>
  <si>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</si>
  <si>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</si>
  <si>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</si>
  <si>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</si>
  <si>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</si>
  <si>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</si>
  <si>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</si>
  <si>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</si>
  <si>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</si>
  <si>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</si>
  <si>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</si>
  <si>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</si>
  <si>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</si>
  <si>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</si>
  <si>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</si>
  <si>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</si>
  <si>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</si>
  <si>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</si>
  <si>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</si>
  <si>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</si>
  <si>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</si>
  <si>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</si>
  <si>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</si>
  <si>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</si>
  <si>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</si>
  <si>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</si>
  <si>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</si>
  <si>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</si>
  <si>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</si>
  <si>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</si>
  <si>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</si>
  <si>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</si>
  <si>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</si>
  <si>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</si>
  <si>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</si>
  <si>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</si>
  <si>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</si>
  <si>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</si>
  <si>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</si>
  <si>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</si>
  <si>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</si>
  <si>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</si>
  <si>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</si>
  <si>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</si>
  <si>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</si>
  <si>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</si>
  <si>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</si>
  <si>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</si>
  <si>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</si>
  <si>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</si>
  <si>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</si>
  <si>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</si>
  <si>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</si>
  <si>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</si>
  <si>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</si>
  <si>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</si>
  <si>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</si>
  <si>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</si>
  <si>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</si>
  <si>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</si>
  <si>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</si>
  <si>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</si>
  <si>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</si>
  <si>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</si>
  <si>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</si>
  <si>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</si>
  <si>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</si>
  <si>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</si>
  <si>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</si>
  <si>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</si>
  <si>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</si>
  <si>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</si>
  <si>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</si>
  <si>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</si>
  <si>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</si>
  <si>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</si>
  <si>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</si>
  <si>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</si>
  <si>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</si>
  <si>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</si>
  <si>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</si>
  <si>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</si>
  <si>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</si>
  <si>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</si>
  <si>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</si>
  <si>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</si>
  <si>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</si>
  <si>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</si>
  <si>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</si>
  <si>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</si>
  <si>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</si>
  <si>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</si>
  <si>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</si>
  <si>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</si>
  <si>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</si>
  <si>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</si>
  <si>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</si>
  <si>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</si>
  <si>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</si>
  <si>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</si>
  <si>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</si>
  <si>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</si>
  <si>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</si>
  <si>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</si>
  <si>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</si>
  <si>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</si>
  <si>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</si>
  <si>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</si>
  <si>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</si>
  <si>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</si>
  <si>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</si>
  <si>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</si>
  <si>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</si>
  <si>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</si>
  <si>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</si>
  <si>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</si>
  <si>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</si>
  <si>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</si>
  <si>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</si>
  <si>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</si>
  <si>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</si>
  <si>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</si>
  <si>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</si>
  <si>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</si>
  <si>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</si>
  <si>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</si>
  <si>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</si>
  <si>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</si>
  <si>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</si>
  <si>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</si>
  <si>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</si>
  <si>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</si>
  <si>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</si>
  <si>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</si>
  <si>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</si>
  <si>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</si>
  <si>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</si>
  <si>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</si>
  <si>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</si>
  <si>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</si>
  <si>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</si>
  <si>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</si>
  <si>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</si>
  <si>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</si>
  <si>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</si>
  <si>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</si>
  <si>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</si>
  <si>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</si>
  <si>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</si>
  <si>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</si>
  <si>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</si>
  <si>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</si>
  <si>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</si>
  <si>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</si>
  <si>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</si>
  <si>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</si>
  <si>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</si>
  <si>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</si>
  <si>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</si>
  <si>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</si>
  <si>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</si>
  <si>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</si>
  <si>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</si>
  <si>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</si>
  <si>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</si>
  <si>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</si>
  <si>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</si>
  <si>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</si>
  <si>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</si>
  <si>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</si>
  <si>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</si>
  <si>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</si>
  <si>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</si>
  <si>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</si>
  <si>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</si>
  <si>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</si>
  <si>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</si>
  <si>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</si>
  <si>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</si>
  <si>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</si>
  <si>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</si>
  <si>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</si>
  <si>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</si>
  <si>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</si>
  <si>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</si>
  <si>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</si>
  <si>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</si>
  <si>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新潟県知事</t>
    <rPh sb="0" eb="2">
      <t>ニイガタ</t>
    </rPh>
    <rPh sb="2" eb="5">
      <t>ケンチジ</t>
    </rPh>
    <phoneticPr fontId="45"/>
  </si>
  <si>
    <t>様</t>
    <rPh sb="0" eb="1">
      <t>サマ</t>
    </rPh>
    <phoneticPr fontId="32"/>
  </si>
  <si>
    <t>※　筆数が多くて書ききれない場合は適宜行を追加してください。</t>
    <rPh sb="2" eb="4">
      <t>フデスウ</t>
    </rPh>
    <rPh sb="5" eb="6">
      <t>オオ</t>
    </rPh>
    <rPh sb="17" eb="19">
      <t>テキギ</t>
    </rPh>
    <rPh sb="19" eb="20">
      <t>ギョウ</t>
    </rPh>
    <rPh sb="21" eb="23">
      <t>ツイカ</t>
    </rPh>
    <phoneticPr fontId="8"/>
  </si>
  <si>
    <t>別紙　筆一覧</t>
    <rPh sb="0" eb="2">
      <t>ベッシ</t>
    </rPh>
    <rPh sb="3" eb="4">
      <t>フデ</t>
    </rPh>
    <rPh sb="4" eb="6">
      <t>イチラン</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</si>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</sst>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1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dashed">
        <color auto="1"/>
      </left>
      <right/>
      <top/>
      <bottom/>
      <diagonal/>
    </border>
    <border>
      <left/>
      <right style="dashed">
        <color auto="1"/>
      </right>
      <top style="thin">
        <color indexed="64"/>
      </top>
      <bottom/>
      <diagonal/>
    </border>
    <border>
      <left/>
      <right style="dashed">
        <color auto="1"/>
      </right>
      <top/>
      <bottom/>
      <diagonal/>
    </border>
    <border>
      <left style="dashed">
        <color auto="1"/>
      </left>
      <right/>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medium">
        <color auto="1"/>
      </right>
      <top style="medium">
        <color indexed="64"/>
      </top>
      <bottom/>
      <diagonal style="thin">
        <color auto="1"/>
      </diagonal>
    </border>
    <border diagonalDown="1">
      <left style="medium">
        <color indexed="64"/>
      </left>
      <right/>
      <top/>
      <bottom style="medium">
        <color indexed="64"/>
      </bottom>
      <diagonal style="thin">
        <color auto="1"/>
      </diagonal>
    </border>
    <border diagonalDown="1">
      <left/>
      <right style="medium">
        <color auto="1"/>
      </right>
      <top/>
      <bottom style="medium">
        <color indexed="64"/>
      </bottom>
      <diagonal style="thin">
        <color auto="1"/>
      </diagonal>
    </border>
    <border diagonalDown="1">
      <left style="thin">
        <color auto="1"/>
      </left>
      <right/>
      <top/>
      <bottom/>
      <diagonal style="thin">
        <color auto="1"/>
      </diagonal>
    </border>
    <border diagonalDown="1">
      <left/>
      <right/>
      <top/>
      <bottom/>
      <diagonal style="thin">
        <color auto="1"/>
      </diagonal>
    </border>
    <border>
      <left/>
      <right style="dashed">
        <color auto="1"/>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auto="1"/>
      </left>
      <right/>
      <top style="thin">
        <color auto="1"/>
      </top>
      <bottom style="dotted">
        <color indexed="64"/>
      </bottom>
      <diagonal/>
    </border>
    <border>
      <left style="dashed">
        <color auto="1"/>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ashed">
        <color auto="1"/>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8" fillId="0" borderId="20" xfId="7" applyFont="1" applyBorder="1" applyProtection="1">
      <alignment vertical="center"/>
      <protection locked="0"/>
    </xf>
    <xf numFmtId="0" fontId="28" fillId="0" borderId="97" xfId="7" applyFont="1" applyBorder="1" applyProtection="1">
      <alignment vertical="center"/>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0" fillId="0" borderId="0" xfId="0" applyAlignment="1">
      <alignment horizontal="right" vertical="center"/>
    </xf>
    <xf numFmtId="184" fontId="55" fillId="0" borderId="10" xfId="7" applyNumberFormat="1" applyFont="1" applyBorder="1" applyAlignment="1">
      <alignment horizontal="center" vertical="center" shrinkToFit="1"/>
    </xf>
    <xf numFmtId="184" fontId="55" fillId="0" borderId="11" xfId="7" applyNumberFormat="1" applyFont="1" applyBorder="1" applyAlignment="1">
      <alignment horizontal="center" vertical="center" shrinkToFit="1"/>
    </xf>
    <xf numFmtId="184" fontId="55" fillId="0" borderId="7" xfId="7" applyNumberFormat="1" applyFont="1" applyBorder="1" applyAlignment="1">
      <alignment horizontal="center" vertical="center" shrinkToFit="1"/>
    </xf>
    <xf numFmtId="184" fontId="55" fillId="0" borderId="8" xfId="7" applyNumberFormat="1" applyFont="1" applyBorder="1" applyAlignment="1">
      <alignment horizontal="center" vertical="center" shrinkToFit="1"/>
    </xf>
    <xf numFmtId="184" fontId="55" fillId="0" borderId="0" xfId="7" applyNumberFormat="1" applyFont="1" applyAlignment="1">
      <alignment horizontal="center" vertical="center" shrinkToFit="1"/>
    </xf>
    <xf numFmtId="184" fontId="55" fillId="0" borderId="13" xfId="7" applyNumberFormat="1" applyFont="1" applyBorder="1" applyAlignment="1">
      <alignment horizontal="center" vertical="center" shrinkToFit="1"/>
    </xf>
    <xf numFmtId="184" fontId="55" fillId="0" borderId="18" xfId="7" applyNumberFormat="1" applyFont="1" applyBorder="1" applyAlignment="1">
      <alignment horizontal="center" vertical="center" shrinkToFit="1"/>
    </xf>
    <xf numFmtId="184" fontId="55" fillId="0" borderId="22" xfId="7" applyNumberFormat="1" applyFont="1" applyBorder="1" applyAlignment="1">
      <alignment horizontal="center" vertical="center" shrinkToFit="1"/>
    </xf>
    <xf numFmtId="184" fontId="55" fillId="0" borderId="32" xfId="7" applyNumberFormat="1" applyFont="1" applyBorder="1" applyAlignment="1">
      <alignment horizontal="center" vertical="center" shrinkToFit="1"/>
    </xf>
    <xf numFmtId="184" fontId="55" fillId="0" borderId="34" xfId="7" applyNumberFormat="1" applyFont="1" applyBorder="1" applyAlignment="1">
      <alignment horizontal="center" vertical="center" shrinkToFit="1"/>
    </xf>
    <xf numFmtId="184" fontId="55" fillId="0" borderId="23" xfId="7" applyNumberFormat="1" applyFont="1" applyBorder="1" applyAlignment="1">
      <alignment horizontal="center" vertical="center" shrinkToFit="1"/>
    </xf>
    <xf numFmtId="184" fontId="55" fillId="0" borderId="9" xfId="7" applyNumberFormat="1" applyFont="1" applyBorder="1" applyAlignment="1">
      <alignment horizontal="center" vertical="center" shrinkToFit="1"/>
    </xf>
    <xf numFmtId="184" fontId="55" fillId="0" borderId="21" xfId="7" applyNumberFormat="1" applyFont="1" applyBorder="1" applyAlignment="1">
      <alignment horizontal="center" vertical="center" shrinkToFit="1"/>
    </xf>
    <xf numFmtId="184" fontId="55" fillId="0" borderId="17" xfId="7" applyNumberFormat="1" applyFont="1" applyBorder="1" applyAlignment="1">
      <alignment horizontal="center" vertical="center" shrinkToFit="1"/>
    </xf>
    <xf numFmtId="0" fontId="28" fillId="0" borderId="24" xfId="7" applyFont="1" applyBorder="1" applyAlignment="1" applyProtection="1">
      <alignment horizontal="center" vertical="center"/>
      <protection locked="0"/>
    </xf>
    <xf numFmtId="0" fontId="28" fillId="0" borderId="96" xfId="7" applyFont="1" applyBorder="1" applyAlignment="1" applyProtection="1">
      <alignment horizontal="center" vertical="center"/>
      <protection locked="0"/>
    </xf>
    <xf numFmtId="0" fontId="28" fillId="0" borderId="97"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106" xfId="7" applyFont="1" applyBorder="1" applyAlignment="1" applyProtection="1">
      <alignment horizontal="center" vertical="center"/>
      <protection locked="0"/>
    </xf>
    <xf numFmtId="0" fontId="53" fillId="0" borderId="110" xfId="7" applyFont="1" applyBorder="1" applyAlignment="1">
      <alignment horizontal="left" vertical="center" shrinkToFit="1"/>
    </xf>
    <xf numFmtId="0" fontId="53" fillId="0" borderId="108" xfId="7" applyFont="1" applyBorder="1" applyAlignment="1">
      <alignment horizontal="left" vertical="center" shrinkToFit="1"/>
    </xf>
    <xf numFmtId="0" fontId="53" fillId="0" borderId="109" xfId="7" applyFont="1" applyBorder="1" applyAlignment="1">
      <alignment horizontal="left" vertical="center" shrinkToFit="1"/>
    </xf>
    <xf numFmtId="0" fontId="53" fillId="0" borderId="98" xfId="7" applyFont="1" applyBorder="1" applyAlignment="1">
      <alignment horizontal="left" vertical="center" shrinkToFit="1"/>
    </xf>
    <xf numFmtId="0" fontId="53" fillId="0" borderId="7" xfId="7" applyFont="1" applyBorder="1" applyAlignment="1">
      <alignment horizontal="left" vertical="center" shrinkToFit="1"/>
    </xf>
    <xf numFmtId="0" fontId="53" fillId="0" borderId="8" xfId="7" applyFont="1" applyBorder="1" applyAlignment="1">
      <alignment horizontal="left" vertical="center" shrinkToFit="1"/>
    </xf>
    <xf numFmtId="0" fontId="53" fillId="0" borderId="95" xfId="7" applyFont="1" applyBorder="1" applyAlignment="1">
      <alignment horizontal="left" vertical="center" shrinkToFit="1"/>
    </xf>
    <xf numFmtId="0" fontId="53" fillId="0" borderId="0" xfId="7" applyFont="1" applyAlignment="1">
      <alignment horizontal="left" vertical="center" shrinkToFit="1"/>
    </xf>
    <xf numFmtId="0" fontId="53" fillId="0" borderId="13" xfId="7" applyFont="1" applyBorder="1" applyAlignment="1">
      <alignment horizontal="left" vertical="center" shrinkToFit="1"/>
    </xf>
    <xf numFmtId="0" fontId="53" fillId="0" borderId="111" xfId="7" applyFont="1" applyBorder="1" applyAlignment="1">
      <alignment horizontal="left" vertical="center" shrinkToFit="1"/>
    </xf>
    <xf numFmtId="0" fontId="53" fillId="0" borderId="112" xfId="7" applyFont="1" applyBorder="1" applyAlignment="1">
      <alignment horizontal="left" vertical="center" shrinkToFit="1"/>
    </xf>
    <xf numFmtId="0" fontId="53" fillId="0" borderId="113" xfId="7" applyFont="1" applyBorder="1" applyAlignment="1">
      <alignment horizontal="left" vertical="center" shrinkToFit="1"/>
    </xf>
    <xf numFmtId="0" fontId="53" fillId="0" borderId="115" xfId="7" applyFont="1" applyBorder="1" applyAlignment="1">
      <alignment horizontal="left" vertical="center" shrinkToFit="1"/>
    </xf>
    <xf numFmtId="0" fontId="53" fillId="0" borderId="116" xfId="7" applyFont="1" applyBorder="1" applyAlignment="1">
      <alignment horizontal="left" vertical="center" shrinkToFit="1"/>
    </xf>
    <xf numFmtId="0" fontId="53" fillId="0" borderId="117" xfId="7" applyFont="1" applyBorder="1" applyAlignment="1">
      <alignment horizontal="left" vertical="center" shrinkToFit="1"/>
    </xf>
    <xf numFmtId="0" fontId="55" fillId="0" borderId="107" xfId="7" applyFont="1" applyBorder="1" applyAlignment="1">
      <alignment horizontal="center" vertical="center" shrinkToFit="1"/>
    </xf>
    <xf numFmtId="0" fontId="55" fillId="0" borderId="108" xfId="7" applyFont="1" applyBorder="1" applyAlignment="1">
      <alignment horizontal="center" vertical="center" shrinkToFit="1"/>
    </xf>
    <xf numFmtId="0" fontId="55" fillId="0" borderId="109" xfId="7" applyFont="1" applyBorder="1" applyAlignment="1">
      <alignment horizontal="center" vertical="center" shrinkToFit="1"/>
    </xf>
    <xf numFmtId="184" fontId="55" fillId="0" borderId="12" xfId="7" applyNumberFormat="1" applyFont="1" applyBorder="1" applyAlignment="1">
      <alignment horizontal="right" vertical="center" shrinkToFit="1"/>
    </xf>
    <xf numFmtId="184" fontId="55" fillId="0" borderId="0" xfId="7" applyNumberFormat="1" applyFont="1" applyAlignment="1">
      <alignment horizontal="right" vertical="center" shrinkToFit="1"/>
    </xf>
    <xf numFmtId="184" fontId="55" fillId="0" borderId="23" xfId="7" applyNumberFormat="1" applyFont="1" applyBorder="1" applyAlignment="1">
      <alignment horizontal="right" vertical="center" shrinkToFit="1"/>
    </xf>
    <xf numFmtId="184" fontId="55" fillId="0" borderId="6" xfId="7" applyNumberFormat="1" applyFont="1" applyBorder="1" applyAlignment="1">
      <alignment horizontal="center" vertical="center" shrinkToFit="1"/>
    </xf>
    <xf numFmtId="177" fontId="55" fillId="0" borderId="9" xfId="7" applyNumberFormat="1" applyFont="1" applyBorder="1" applyAlignment="1">
      <alignment horizontal="center" vertical="center" shrinkToFit="1"/>
    </xf>
    <xf numFmtId="177" fontId="55" fillId="0" borderId="10" xfId="7" applyNumberFormat="1" applyFont="1" applyBorder="1" applyAlignment="1">
      <alignment horizontal="center" vertical="center" shrinkToFit="1"/>
    </xf>
    <xf numFmtId="177" fontId="55" fillId="0" borderId="6" xfId="7" applyNumberFormat="1" applyFont="1" applyBorder="1" applyAlignment="1">
      <alignment horizontal="center" vertical="center" shrinkToFit="1"/>
    </xf>
    <xf numFmtId="177" fontId="55" fillId="0" borderId="7" xfId="7" applyNumberFormat="1" applyFont="1" applyBorder="1" applyAlignment="1">
      <alignment horizontal="center" vertical="center" shrinkToFit="1"/>
    </xf>
    <xf numFmtId="0" fontId="55" fillId="0" borderId="12" xfId="7" applyFont="1" applyBorder="1" applyAlignment="1">
      <alignment horizontal="center" vertical="center" shrinkToFit="1"/>
    </xf>
    <xf numFmtId="0" fontId="55" fillId="0" borderId="0" xfId="7" applyFont="1" applyAlignment="1">
      <alignment horizontal="center" vertical="center" shrinkToFit="1"/>
    </xf>
    <xf numFmtId="0" fontId="55" fillId="0" borderId="13" xfId="7" applyFont="1" applyBorder="1" applyAlignment="1">
      <alignment horizontal="center" vertical="center" shrinkToFit="1"/>
    </xf>
    <xf numFmtId="177" fontId="55" fillId="0" borderId="21" xfId="7" applyNumberFormat="1" applyFont="1" applyBorder="1" applyAlignment="1">
      <alignment horizontal="center" vertical="center" shrinkToFit="1"/>
    </xf>
    <xf numFmtId="177" fontId="55" fillId="0" borderId="18" xfId="7" applyNumberFormat="1" applyFont="1" applyBorder="1" applyAlignment="1">
      <alignment horizontal="center" vertical="center" shrinkToFit="1"/>
    </xf>
    <xf numFmtId="0" fontId="27" fillId="0" borderId="95" xfId="7" applyFont="1" applyBorder="1" applyAlignment="1" applyProtection="1">
      <alignment horizontal="center" vertical="center"/>
      <protection locked="0"/>
    </xf>
    <xf numFmtId="0" fontId="27" fillId="0" borderId="0" xfId="7" applyFont="1" applyAlignment="1" applyProtection="1">
      <alignment horizontal="center" vertical="center"/>
      <protection locked="0"/>
    </xf>
    <xf numFmtId="0" fontId="54" fillId="0" borderId="0" xfId="7" applyFont="1" applyAlignment="1">
      <alignment horizontal="center" vertical="center"/>
    </xf>
    <xf numFmtId="0" fontId="29" fillId="0" borderId="0" xfId="7" applyFont="1" applyAlignment="1" applyProtection="1">
      <alignment horizontal="center" vertical="center"/>
      <protection locked="0"/>
    </xf>
    <xf numFmtId="0" fontId="29" fillId="0" borderId="0" xfId="7" applyFont="1" applyAlignment="1" applyProtection="1">
      <alignment horizontal="left" vertical="center"/>
      <protection locked="0"/>
    </xf>
    <xf numFmtId="0" fontId="29" fillId="0" borderId="13" xfId="7" applyFont="1" applyBorder="1" applyAlignment="1" applyProtection="1">
      <alignment horizontal="left" vertical="center"/>
      <protection locked="0"/>
    </xf>
    <xf numFmtId="0" fontId="28" fillId="0" borderId="104" xfId="7" applyFont="1" applyBorder="1" applyAlignment="1" applyProtection="1">
      <alignment horizontal="center" vertical="center"/>
      <protection locked="0"/>
    </xf>
    <xf numFmtId="0" fontId="28" fillId="0" borderId="105" xfId="7" applyFont="1" applyBorder="1" applyAlignment="1" applyProtection="1">
      <alignment horizontal="center" vertical="center"/>
      <protection locked="0"/>
    </xf>
    <xf numFmtId="0" fontId="28" fillId="0" borderId="99" xfId="7" applyFont="1" applyBorder="1" applyAlignment="1" applyProtection="1">
      <alignment horizontal="center" vertical="center"/>
      <protection locked="0"/>
    </xf>
    <xf numFmtId="0" fontId="28" fillId="0" borderId="100" xfId="7" applyFont="1" applyBorder="1" applyAlignment="1" applyProtection="1">
      <alignment horizontal="center" vertical="center"/>
      <protection locked="0"/>
    </xf>
    <xf numFmtId="0" fontId="28" fillId="0" borderId="101" xfId="7" applyFont="1" applyBorder="1" applyAlignment="1" applyProtection="1">
      <alignment horizontal="center" vertical="center"/>
      <protection locked="0"/>
    </xf>
    <xf numFmtId="0" fontId="28" fillId="0" borderId="102" xfId="7" applyFont="1" applyBorder="1" applyAlignment="1" applyProtection="1">
      <alignment horizontal="center" vertical="center"/>
      <protection locked="0"/>
    </xf>
    <xf numFmtId="0" fontId="28" fillId="0" borderId="103" xfId="7" applyFont="1" applyBorder="1" applyAlignment="1" applyProtection="1">
      <alignment horizontal="center" vertical="center"/>
      <protection locked="0"/>
    </xf>
    <xf numFmtId="0" fontId="55" fillId="0" borderId="114" xfId="7" applyFont="1" applyBorder="1" applyAlignment="1">
      <alignment horizontal="center" vertical="center" shrinkToFit="1"/>
    </xf>
    <xf numFmtId="0" fontId="55" fillId="0" borderId="112" xfId="7" applyFont="1" applyBorder="1" applyAlignment="1">
      <alignment horizontal="center" vertical="center" shrinkToFit="1"/>
    </xf>
    <xf numFmtId="0" fontId="55" fillId="0" borderId="113" xfId="7" applyFont="1" applyBorder="1" applyAlignment="1">
      <alignment horizontal="center" vertical="center" shrinkToFit="1"/>
    </xf>
    <xf numFmtId="0" fontId="55" fillId="0" borderId="21" xfId="7" applyFont="1" applyBorder="1" applyAlignment="1">
      <alignment horizontal="center" vertical="center" shrinkToFit="1"/>
    </xf>
    <xf numFmtId="0" fontId="55" fillId="0" borderId="18" xfId="7" applyFont="1" applyBorder="1" applyAlignment="1">
      <alignment horizontal="center" vertical="center" shrinkToFit="1"/>
    </xf>
    <xf numFmtId="0" fontId="55" fillId="0" borderId="22" xfId="7" applyFont="1" applyBorder="1" applyAlignment="1">
      <alignment horizontal="center" vertical="center" shrinkToFit="1"/>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CC"/>
      <color rgb="FFFFCCFF"/>
      <color rgb="FF66FFFF"/>
      <color rgb="FFEAEAEA"/>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E8" sqref="E8:G8"/>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9" t="s">
        <v>8959</v>
      </c>
      <c r="F5" s="399"/>
      <c r="G5" s="400"/>
    </row>
    <row r="6" spans="1:7" ht="39.6" customHeight="1">
      <c r="C6" s="43" t="s">
        <v>8036</v>
      </c>
      <c r="D6" s="44" t="s">
        <v>8954</v>
      </c>
      <c r="E6" s="401" t="s">
        <v>8955</v>
      </c>
      <c r="F6" s="402"/>
      <c r="G6" s="403"/>
    </row>
    <row r="7" spans="1:7" ht="39.6" customHeight="1">
      <c r="C7" s="43" t="s">
        <v>8967</v>
      </c>
      <c r="D7" s="44" t="s">
        <v>8950</v>
      </c>
      <c r="E7" s="404" t="s">
        <v>8956</v>
      </c>
      <c r="F7" s="405"/>
      <c r="G7" s="406"/>
    </row>
    <row r="8" spans="1:7" ht="39.6" customHeight="1">
      <c r="C8" s="43" t="s">
        <v>8038</v>
      </c>
      <c r="D8" s="44" t="s">
        <v>8949</v>
      </c>
      <c r="E8" s="401" t="s">
        <v>8977</v>
      </c>
      <c r="F8" s="402"/>
      <c r="G8" s="403"/>
    </row>
    <row r="9" spans="1:7" ht="39.6" customHeight="1">
      <c r="C9" s="43" t="s">
        <v>8039</v>
      </c>
      <c r="D9" s="44" t="s">
        <v>8952</v>
      </c>
      <c r="E9" s="401" t="s">
        <v>8953</v>
      </c>
      <c r="F9" s="402"/>
      <c r="G9" s="403"/>
    </row>
    <row r="10" spans="1:7"/>
    <row r="11" spans="1:7" ht="24">
      <c r="B11" s="28" t="s">
        <v>9087</v>
      </c>
      <c r="C11" s="42"/>
    </row>
    <row r="12" spans="1:7" ht="19.5">
      <c r="B12" s="23" t="s">
        <v>9089</v>
      </c>
      <c r="C12" s="23"/>
    </row>
    <row r="13" spans="1:7">
      <c r="C13" s="29" t="s">
        <v>194</v>
      </c>
      <c r="D13" s="29" t="s">
        <v>8958</v>
      </c>
      <c r="E13" s="398" t="s">
        <v>8959</v>
      </c>
      <c r="F13" s="399"/>
      <c r="G13" s="400"/>
    </row>
    <row r="14" spans="1:7" ht="39" customHeight="1">
      <c r="C14" s="43" t="s">
        <v>8966</v>
      </c>
      <c r="D14" s="50" t="s">
        <v>8957</v>
      </c>
      <c r="E14" s="401" t="s">
        <v>8964</v>
      </c>
      <c r="F14" s="402"/>
      <c r="G14" s="403"/>
    </row>
    <row r="15" spans="1:7" ht="39" customHeight="1">
      <c r="C15" s="43" t="s">
        <v>8967</v>
      </c>
      <c r="D15" s="50" t="s">
        <v>8960</v>
      </c>
      <c r="E15" s="401" t="s">
        <v>8961</v>
      </c>
      <c r="F15" s="402"/>
      <c r="G15" s="403"/>
    </row>
    <row r="16" spans="1:7" ht="39" customHeight="1">
      <c r="C16" s="43" t="s">
        <v>8968</v>
      </c>
      <c r="D16" s="50" t="s">
        <v>8962</v>
      </c>
      <c r="E16" s="401" t="s">
        <v>8963</v>
      </c>
      <c r="F16" s="402"/>
      <c r="G16" s="403"/>
    </row>
    <row r="17" spans="2:12" ht="39" customHeight="1">
      <c r="C17" s="43" t="s">
        <v>8969</v>
      </c>
      <c r="D17" s="50" t="s">
        <v>8965</v>
      </c>
      <c r="E17" s="401" t="s">
        <v>9065</v>
      </c>
      <c r="F17" s="402"/>
      <c r="G17" s="403"/>
    </row>
    <row r="18" spans="2:12" ht="39" customHeight="1">
      <c r="C18" s="43" t="s">
        <v>8970</v>
      </c>
      <c r="D18" s="50" t="s">
        <v>8517</v>
      </c>
      <c r="E18" s="407" t="s">
        <v>9015</v>
      </c>
      <c r="F18" s="408"/>
      <c r="G18" s="409"/>
    </row>
    <row r="19" spans="2:12" s="25" customFormat="1" ht="18" customHeight="1">
      <c r="D19" s="23"/>
      <c r="E19" s="23"/>
      <c r="F19" s="23"/>
      <c r="G19" s="23"/>
      <c r="J19" s="24"/>
      <c r="K19" s="26"/>
      <c r="L19" s="27"/>
    </row>
    <row r="20" spans="2:12" ht="19.5">
      <c r="B20" s="23" t="s">
        <v>9088</v>
      </c>
      <c r="C20" s="23"/>
    </row>
    <row r="21" spans="2:12">
      <c r="C21" s="29" t="s">
        <v>194</v>
      </c>
      <c r="D21" s="29" t="s">
        <v>8971</v>
      </c>
      <c r="E21" s="398" t="s">
        <v>8959</v>
      </c>
      <c r="F21" s="399"/>
      <c r="G21" s="400"/>
    </row>
    <row r="22" spans="2:12" ht="39" customHeight="1">
      <c r="C22" s="414" t="s">
        <v>8966</v>
      </c>
      <c r="D22" s="417" t="s">
        <v>8557</v>
      </c>
      <c r="E22" s="420" t="s">
        <v>8984</v>
      </c>
      <c r="F22" s="421"/>
      <c r="G22" s="422"/>
    </row>
    <row r="23" spans="2:12" ht="27.6" customHeight="1">
      <c r="C23" s="415"/>
      <c r="D23" s="418"/>
      <c r="E23" s="413" t="s">
        <v>8995</v>
      </c>
      <c r="F23" s="46" t="s">
        <v>8972</v>
      </c>
      <c r="G23" s="44" t="s">
        <v>8986</v>
      </c>
    </row>
    <row r="24" spans="2:12" ht="27.6" customHeight="1">
      <c r="C24" s="415"/>
      <c r="D24" s="418"/>
      <c r="E24" s="413"/>
      <c r="F24" s="52" t="s">
        <v>8973</v>
      </c>
      <c r="G24" s="44" t="s">
        <v>8987</v>
      </c>
    </row>
    <row r="25" spans="2:12" ht="27.6" customHeight="1">
      <c r="C25" s="415"/>
      <c r="D25" s="418"/>
      <c r="E25" s="413"/>
      <c r="F25" s="43" t="s">
        <v>8976</v>
      </c>
      <c r="G25" s="44" t="s">
        <v>8988</v>
      </c>
    </row>
    <row r="26" spans="2:12" ht="27.6" customHeight="1">
      <c r="C26" s="415"/>
      <c r="D26" s="418"/>
      <c r="E26" s="413"/>
      <c r="F26" s="43" t="s">
        <v>8974</v>
      </c>
      <c r="G26" s="44" t="s">
        <v>8989</v>
      </c>
    </row>
    <row r="27" spans="2:12" ht="27.6" customHeight="1">
      <c r="C27" s="415"/>
      <c r="D27" s="418"/>
      <c r="E27" s="413"/>
      <c r="F27" s="43" t="s">
        <v>8975</v>
      </c>
      <c r="G27" s="44" t="s">
        <v>8990</v>
      </c>
    </row>
    <row r="28" spans="2:12" ht="27.6" customHeight="1">
      <c r="C28" s="416"/>
      <c r="D28" s="419"/>
      <c r="E28" s="413"/>
      <c r="F28" s="53"/>
      <c r="G28" s="44" t="s">
        <v>8991</v>
      </c>
    </row>
    <row r="29" spans="2:12" ht="54.75" customHeight="1">
      <c r="C29" s="43" t="s">
        <v>8967</v>
      </c>
      <c r="D29" s="50" t="s">
        <v>190</v>
      </c>
      <c r="E29" s="404" t="s">
        <v>9040</v>
      </c>
      <c r="F29" s="405"/>
      <c r="G29" s="406"/>
    </row>
    <row r="30" spans="2:12">
      <c r="C30" s="414" t="s">
        <v>8968</v>
      </c>
      <c r="D30" s="417" t="s">
        <v>8621</v>
      </c>
      <c r="E30" s="410" t="s">
        <v>8992</v>
      </c>
      <c r="F30" s="411"/>
      <c r="G30" s="412"/>
    </row>
    <row r="31" spans="2:12" ht="39" customHeight="1">
      <c r="C31" s="415"/>
      <c r="D31" s="418"/>
      <c r="E31" s="413" t="s">
        <v>8996</v>
      </c>
      <c r="F31" s="45" t="s">
        <v>8932</v>
      </c>
      <c r="G31" s="54" t="s">
        <v>8985</v>
      </c>
    </row>
    <row r="32" spans="2:12" ht="39" customHeight="1">
      <c r="C32" s="415"/>
      <c r="D32" s="418"/>
      <c r="E32" s="413"/>
      <c r="F32" s="45" t="s">
        <v>8978</v>
      </c>
      <c r="G32" s="55" t="s">
        <v>8979</v>
      </c>
    </row>
    <row r="33" spans="2:7" ht="39" customHeight="1">
      <c r="C33" s="415"/>
      <c r="D33" s="418"/>
      <c r="E33" s="413"/>
      <c r="F33" s="45" t="s">
        <v>8980</v>
      </c>
      <c r="G33" s="51" t="s">
        <v>8981</v>
      </c>
    </row>
    <row r="34" spans="2:7" ht="56.25">
      <c r="C34" s="415"/>
      <c r="D34" s="418"/>
      <c r="E34" s="413"/>
      <c r="F34" s="43" t="s">
        <v>8623</v>
      </c>
      <c r="G34" s="54" t="s">
        <v>8993</v>
      </c>
    </row>
    <row r="35" spans="2:7" ht="39" customHeight="1">
      <c r="C35" s="416"/>
      <c r="D35" s="419"/>
      <c r="E35" s="413"/>
      <c r="F35" s="43" t="s">
        <v>8982</v>
      </c>
      <c r="G35" s="55" t="s">
        <v>8983</v>
      </c>
    </row>
    <row r="36" spans="2:7" ht="128.25" customHeight="1">
      <c r="C36" s="43" t="s">
        <v>8969</v>
      </c>
      <c r="D36" s="50" t="s">
        <v>8625</v>
      </c>
      <c r="E36" s="401" t="s">
        <v>8997</v>
      </c>
      <c r="F36" s="408"/>
      <c r="G36" s="409"/>
    </row>
    <row r="37" spans="2:7" ht="18.75" customHeight="1"/>
    <row r="38" spans="2:7" ht="19.5">
      <c r="B38" s="23" t="s">
        <v>8994</v>
      </c>
    </row>
    <row r="39" spans="2:7" ht="19.5">
      <c r="C39" s="23" t="s">
        <v>9011</v>
      </c>
    </row>
    <row r="40" spans="2:7">
      <c r="C40" s="33" t="s">
        <v>194</v>
      </c>
      <c r="D40" s="398" t="s">
        <v>9012</v>
      </c>
      <c r="E40" s="399"/>
      <c r="F40" s="399"/>
      <c r="G40" s="400"/>
    </row>
    <row r="41" spans="2:7" ht="57" customHeight="1">
      <c r="C41" s="43" t="s">
        <v>8036</v>
      </c>
      <c r="D41" s="401" t="s">
        <v>9039</v>
      </c>
      <c r="E41" s="402"/>
      <c r="F41" s="402"/>
      <c r="G41" s="403"/>
    </row>
    <row r="42" spans="2:7" ht="39" customHeight="1">
      <c r="C42" s="43" t="s">
        <v>8037</v>
      </c>
      <c r="D42" s="401" t="s">
        <v>9013</v>
      </c>
      <c r="E42" s="402"/>
      <c r="F42" s="402"/>
      <c r="G42" s="403"/>
    </row>
    <row r="43" spans="2:7" ht="39" customHeight="1">
      <c r="C43" s="43" t="s">
        <v>8038</v>
      </c>
      <c r="D43" s="401" t="s">
        <v>9014</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topLeftCell="B1" zoomScaleNormal="100" zoomScaleSheetLayoutView="100" zoomScalePageLayoutView="70" workbookViewId="0">
      <pane ySplit="1" topLeftCell="A57" activePane="bottomLeft" state="frozen"/>
      <selection pane="bottomLeft" activeCell="J62" sqref="J6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8477</v>
      </c>
      <c r="C3" s="23"/>
      <c r="D3" s="23"/>
      <c r="E3" s="23"/>
      <c r="I3" s="26"/>
      <c r="J3" s="27"/>
    </row>
    <row r="4" spans="1:10" ht="18" customHeight="1">
      <c r="B4" s="217" t="s">
        <v>8556</v>
      </c>
      <c r="C4" s="23"/>
      <c r="D4" s="23"/>
      <c r="E4" s="23"/>
      <c r="I4" s="26"/>
      <c r="J4" s="27"/>
    </row>
    <row r="5" spans="1:10" ht="18" customHeight="1" thickBot="1">
      <c r="C5" s="218" t="s">
        <v>194</v>
      </c>
      <c r="D5" s="423" t="s">
        <v>189</v>
      </c>
      <c r="E5" s="424"/>
      <c r="F5" s="425"/>
      <c r="G5" s="218" t="s">
        <v>8557</v>
      </c>
      <c r="H5" s="219" t="s">
        <v>190</v>
      </c>
      <c r="I5" s="218" t="s">
        <v>8621</v>
      </c>
      <c r="J5" s="220" t="s">
        <v>8625</v>
      </c>
    </row>
    <row r="6" spans="1:10" ht="33" customHeight="1" thickBot="1">
      <c r="C6" s="221" t="s">
        <v>8036</v>
      </c>
      <c r="D6" s="472" t="s">
        <v>8108</v>
      </c>
      <c r="E6" s="473"/>
      <c r="F6" s="474"/>
      <c r="G6" s="304" t="str">
        <f>IF(ISBLANK(H6),"必須","入力済")</f>
        <v>必須</v>
      </c>
      <c r="H6" s="87"/>
      <c r="I6" s="222" t="s">
        <v>8932</v>
      </c>
      <c r="J6" s="351" t="s">
        <v>9017</v>
      </c>
    </row>
    <row r="7" spans="1:10" ht="33" customHeight="1" thickBot="1">
      <c r="C7" s="223" t="s">
        <v>8037</v>
      </c>
      <c r="D7" s="475" t="s">
        <v>184</v>
      </c>
      <c r="E7" s="476"/>
      <c r="F7" s="477"/>
      <c r="G7" s="304" t="str">
        <f>IF(ISBLANK(H7),"必須","入力済")</f>
        <v>必須</v>
      </c>
      <c r="H7" s="88"/>
      <c r="I7" s="224" t="s">
        <v>8932</v>
      </c>
      <c r="J7" s="352" t="s">
        <v>9018</v>
      </c>
    </row>
    <row r="8" spans="1:10" ht="33" customHeight="1">
      <c r="C8" s="225" t="s">
        <v>8038</v>
      </c>
      <c r="D8" s="465" t="s">
        <v>8558</v>
      </c>
      <c r="E8" s="467" t="s">
        <v>8593</v>
      </c>
      <c r="F8" s="468"/>
      <c r="G8" s="304" t="str">
        <f>IF(ISBLANK(H8),"必須","入力済")</f>
        <v>必須</v>
      </c>
      <c r="H8" s="63"/>
      <c r="I8" s="226" t="s">
        <v>8623</v>
      </c>
      <c r="J8" s="353" t="s">
        <v>8622</v>
      </c>
    </row>
    <row r="9" spans="1:10" ht="33">
      <c r="C9" s="227" t="s">
        <v>8039</v>
      </c>
      <c r="D9" s="471"/>
      <c r="E9" s="478" t="s">
        <v>8750</v>
      </c>
      <c r="F9" s="479"/>
      <c r="G9" s="305" t="str">
        <f>IF(ISBLANK(H9),"必須","入力済")</f>
        <v>必須</v>
      </c>
      <c r="H9" s="59"/>
      <c r="I9" s="228" t="s">
        <v>8787</v>
      </c>
      <c r="J9" s="354" t="s">
        <v>8624</v>
      </c>
    </row>
    <row r="10" spans="1:10" ht="33" customHeight="1" thickBot="1">
      <c r="C10" s="229" t="s">
        <v>8040</v>
      </c>
      <c r="D10" s="466"/>
      <c r="E10" s="442" t="s">
        <v>8087</v>
      </c>
      <c r="F10" s="444"/>
      <c r="G10" s="306" t="str">
        <f>IF(ISBLANK(H10),"必須","入力済")</f>
        <v>必須</v>
      </c>
      <c r="H10" s="62"/>
      <c r="I10" s="230" t="s">
        <v>8623</v>
      </c>
      <c r="J10" s="355" t="s">
        <v>8628</v>
      </c>
    </row>
    <row r="11" spans="1:10" ht="13.5" customHeight="1"/>
    <row r="12" spans="1:10" ht="18" customHeight="1">
      <c r="B12" s="23" t="s">
        <v>8532</v>
      </c>
      <c r="C12" s="23"/>
      <c r="D12" s="23"/>
      <c r="E12" s="23"/>
    </row>
    <row r="13" spans="1:10" ht="18" customHeight="1" thickBot="1">
      <c r="C13" s="218" t="s">
        <v>194</v>
      </c>
      <c r="D13" s="423" t="s">
        <v>189</v>
      </c>
      <c r="E13" s="424"/>
      <c r="F13" s="425"/>
      <c r="G13" s="218" t="s">
        <v>8557</v>
      </c>
      <c r="H13" s="219" t="s">
        <v>190</v>
      </c>
      <c r="I13" s="218" t="s">
        <v>8621</v>
      </c>
      <c r="J13" s="220" t="s">
        <v>8625</v>
      </c>
    </row>
    <row r="14" spans="1:10" ht="33">
      <c r="C14" s="225" t="s">
        <v>8036</v>
      </c>
      <c r="D14" s="491" t="s">
        <v>8594</v>
      </c>
      <c r="E14" s="467" t="s">
        <v>186</v>
      </c>
      <c r="F14" s="468"/>
      <c r="G14" s="304" t="str">
        <f>IF(ISBLANK(H14), IF(H15="国外", "該当の場合は必須", "必須"), "入力済")</f>
        <v>必須</v>
      </c>
      <c r="H14" s="121"/>
      <c r="I14" s="231" t="s">
        <v>8786</v>
      </c>
      <c r="J14" s="356" t="s">
        <v>9019</v>
      </c>
    </row>
    <row r="15" spans="1:10" ht="33" customHeight="1">
      <c r="C15" s="232" t="s">
        <v>8037</v>
      </c>
      <c r="D15" s="471"/>
      <c r="E15" s="450" t="s">
        <v>188</v>
      </c>
      <c r="F15" s="451"/>
      <c r="G15" s="307" t="str">
        <f>IF(ISBLANK(H15),"必須","入力済")</f>
        <v>必須</v>
      </c>
      <c r="H15" s="56"/>
      <c r="I15" s="233" t="s">
        <v>8623</v>
      </c>
      <c r="J15" s="357" t="s">
        <v>8626</v>
      </c>
    </row>
    <row r="16" spans="1:10" ht="33" customHeight="1">
      <c r="C16" s="227" t="s">
        <v>8038</v>
      </c>
      <c r="D16" s="471"/>
      <c r="E16" s="450" t="s">
        <v>187</v>
      </c>
      <c r="F16" s="451"/>
      <c r="G16" s="307" t="str">
        <f>IF(ISBLANK(H16),"必須","入力済")</f>
        <v>必須</v>
      </c>
      <c r="H16" s="56"/>
      <c r="I16" s="233" t="s">
        <v>8623</v>
      </c>
      <c r="J16" s="357" t="s">
        <v>8627</v>
      </c>
    </row>
    <row r="17" spans="3:10" ht="33">
      <c r="C17" s="227" t="s">
        <v>8039</v>
      </c>
      <c r="D17" s="471"/>
      <c r="E17" s="480" t="s">
        <v>8753</v>
      </c>
      <c r="F17" s="481"/>
      <c r="G17" s="307" t="str">
        <f>IF(ISBLANK(H17),"必須","入力済")</f>
        <v>必須</v>
      </c>
      <c r="H17" s="118"/>
      <c r="I17" s="234" t="s">
        <v>8787</v>
      </c>
      <c r="J17" s="357" t="s">
        <v>8749</v>
      </c>
    </row>
    <row r="18" spans="3:10" ht="33.75" thickBot="1">
      <c r="C18" s="229" t="s">
        <v>8040</v>
      </c>
      <c r="D18" s="466"/>
      <c r="E18" s="498" t="s">
        <v>8754</v>
      </c>
      <c r="F18" s="499"/>
      <c r="G18" s="307" t="str">
        <f>IF(ISBLANK(H18),"該当の場合は必須","入力済")</f>
        <v>該当の場合は必須</v>
      </c>
      <c r="H18" s="122"/>
      <c r="I18" s="235" t="s">
        <v>8788</v>
      </c>
      <c r="J18" s="358" t="s">
        <v>9020</v>
      </c>
    </row>
    <row r="19" spans="3:10" ht="33" customHeight="1">
      <c r="C19" s="225" t="s">
        <v>8534</v>
      </c>
      <c r="D19" s="491" t="s">
        <v>8600</v>
      </c>
      <c r="E19" s="467" t="s">
        <v>8559</v>
      </c>
      <c r="F19" s="468"/>
      <c r="G19" s="304" t="str">
        <f>IF(ISBLANK(H19),"必須","入力済")</f>
        <v>必須</v>
      </c>
      <c r="H19" s="63"/>
      <c r="I19" s="236" t="s">
        <v>8623</v>
      </c>
      <c r="J19" s="359" t="s">
        <v>9082</v>
      </c>
    </row>
    <row r="20" spans="3:10" ht="49.5">
      <c r="C20" s="227" t="s">
        <v>8535</v>
      </c>
      <c r="D20" s="471"/>
      <c r="E20" s="450" t="str">
        <f>IF(H19="", "氏名（法人の場合は法人名）", IF(H19="個人", "氏名", "法人名"))</f>
        <v>氏名（法人の場合は法人名）</v>
      </c>
      <c r="F20" s="451"/>
      <c r="G20" s="308" t="str">
        <f>IF(ISBLANK(H20),"必須","入力済")</f>
        <v>必須</v>
      </c>
      <c r="H20" s="118"/>
      <c r="I20" s="237" t="s">
        <v>8788</v>
      </c>
      <c r="J20" s="357" t="s">
        <v>8766</v>
      </c>
    </row>
    <row r="21" spans="3:10" ht="49.5">
      <c r="C21" s="227" t="s">
        <v>8536</v>
      </c>
      <c r="D21" s="471"/>
      <c r="E21" s="482" t="s">
        <v>9067</v>
      </c>
      <c r="F21" s="483"/>
      <c r="G21" s="305" t="str">
        <f>IF(ISBLANK(H21),"必須","入力済")</f>
        <v>必須</v>
      </c>
      <c r="H21" s="119"/>
      <c r="I21" s="238" t="s">
        <v>8788</v>
      </c>
      <c r="J21" s="354" t="s">
        <v>8767</v>
      </c>
    </row>
    <row r="22" spans="3:10" ht="33">
      <c r="C22" s="227" t="s">
        <v>8537</v>
      </c>
      <c r="D22" s="471"/>
      <c r="E22" s="450" t="s">
        <v>8471</v>
      </c>
      <c r="F22" s="451"/>
      <c r="G22" s="309" t="str">
        <f>IF(ISBLANK(H22),"必須","入力済")</f>
        <v>必須</v>
      </c>
      <c r="H22" s="118"/>
      <c r="I22" s="237" t="s">
        <v>8786</v>
      </c>
      <c r="J22" s="357" t="s">
        <v>8629</v>
      </c>
    </row>
    <row r="23" spans="3:10" ht="49.5" customHeight="1">
      <c r="C23" s="227" t="s">
        <v>8538</v>
      </c>
      <c r="D23" s="471"/>
      <c r="E23" s="450" t="s">
        <v>8466</v>
      </c>
      <c r="F23" s="451"/>
      <c r="G23" s="308" t="str">
        <f>IF(ISBLANK(H23),"必須","入力済")</f>
        <v>必須</v>
      </c>
      <c r="H23" s="56"/>
      <c r="I23" s="233" t="s">
        <v>8631</v>
      </c>
      <c r="J23" s="357" t="s">
        <v>8630</v>
      </c>
    </row>
    <row r="24" spans="3:10" ht="33">
      <c r="C24" s="227" t="s">
        <v>8539</v>
      </c>
      <c r="D24" s="471"/>
      <c r="E24" s="478" t="s">
        <v>8751</v>
      </c>
      <c r="F24" s="479"/>
      <c r="G24" s="305" t="str">
        <f>IF(ISBLANK(H24), "必須", "入力済" &amp; CHAR(10) &amp; "（" &amp; LEN(SUBSTITUTE(H24, CHAR(10), "")) &amp; "文字）")</f>
        <v>必須</v>
      </c>
      <c r="H24" s="96"/>
      <c r="I24" s="238" t="s">
        <v>8788</v>
      </c>
      <c r="J24" s="354" t="s">
        <v>9021</v>
      </c>
    </row>
    <row r="25" spans="3:10" ht="49.5" customHeight="1" thickBot="1">
      <c r="C25" s="229" t="s">
        <v>8540</v>
      </c>
      <c r="D25" s="466"/>
      <c r="E25" s="489" t="s">
        <v>8590</v>
      </c>
      <c r="F25" s="490"/>
      <c r="G25" s="310" t="str">
        <f t="shared" ref="G25:G33" si="0">IF(ISBLANK(H25),"必須","入力済")</f>
        <v>必須</v>
      </c>
      <c r="H25" s="64"/>
      <c r="I25" s="239" t="s">
        <v>8623</v>
      </c>
      <c r="J25" s="360" t="s">
        <v>8632</v>
      </c>
    </row>
    <row r="26" spans="3:10" ht="33" customHeight="1">
      <c r="C26" s="225" t="s">
        <v>8541</v>
      </c>
      <c r="D26" s="491" t="s">
        <v>8560</v>
      </c>
      <c r="E26" s="467" t="s">
        <v>8694</v>
      </c>
      <c r="F26" s="468"/>
      <c r="G26" s="308" t="str">
        <f t="shared" si="0"/>
        <v>必須</v>
      </c>
      <c r="H26" s="63"/>
      <c r="I26" s="240" t="s">
        <v>8623</v>
      </c>
      <c r="J26" s="353" t="s">
        <v>9068</v>
      </c>
    </row>
    <row r="27" spans="3:10" ht="49.5">
      <c r="C27" s="227" t="s">
        <v>8542</v>
      </c>
      <c r="D27" s="508"/>
      <c r="E27" s="478" t="s">
        <v>8561</v>
      </c>
      <c r="F27" s="479"/>
      <c r="G27" s="305" t="str">
        <f t="shared" si="0"/>
        <v>必須</v>
      </c>
      <c r="H27" s="119"/>
      <c r="I27" s="241" t="s">
        <v>8788</v>
      </c>
      <c r="J27" s="361" t="s">
        <v>8768</v>
      </c>
    </row>
    <row r="28" spans="3:10" ht="33">
      <c r="C28" s="227" t="s">
        <v>8543</v>
      </c>
      <c r="D28" s="508"/>
      <c r="E28" s="482" t="s">
        <v>8562</v>
      </c>
      <c r="F28" s="483"/>
      <c r="G28" s="305" t="str">
        <f t="shared" si="0"/>
        <v>必須</v>
      </c>
      <c r="H28" s="119"/>
      <c r="I28" s="241" t="s">
        <v>8786</v>
      </c>
      <c r="J28" s="361" t="s">
        <v>8547</v>
      </c>
    </row>
    <row r="29" spans="3:10" ht="33.75" thickBot="1">
      <c r="C29" s="229" t="s">
        <v>8544</v>
      </c>
      <c r="D29" s="509"/>
      <c r="E29" s="442" t="s">
        <v>8519</v>
      </c>
      <c r="F29" s="444"/>
      <c r="G29" s="311" t="str">
        <f t="shared" si="0"/>
        <v>必須</v>
      </c>
      <c r="H29" s="97"/>
      <c r="I29" s="242" t="s">
        <v>8786</v>
      </c>
      <c r="J29" s="362" t="s">
        <v>8769</v>
      </c>
    </row>
    <row r="30" spans="3:10" ht="49.5" customHeight="1">
      <c r="C30" s="225" t="s">
        <v>8545</v>
      </c>
      <c r="D30" s="465" t="s">
        <v>8563</v>
      </c>
      <c r="E30" s="467" t="s">
        <v>185</v>
      </c>
      <c r="F30" s="468"/>
      <c r="G30" s="312" t="str">
        <f t="shared" si="0"/>
        <v>必須</v>
      </c>
      <c r="H30" s="63"/>
      <c r="I30" s="236" t="s">
        <v>8623</v>
      </c>
      <c r="J30" s="353" t="s">
        <v>11102</v>
      </c>
    </row>
    <row r="31" spans="3:10" ht="50.25" thickBot="1">
      <c r="C31" s="229" t="s">
        <v>8546</v>
      </c>
      <c r="D31" s="466"/>
      <c r="E31" s="484" t="s">
        <v>8752</v>
      </c>
      <c r="F31" s="485"/>
      <c r="G31" s="311" t="str">
        <f t="shared" si="0"/>
        <v>必須</v>
      </c>
      <c r="H31" s="120"/>
      <c r="I31" s="244" t="s">
        <v>8788</v>
      </c>
      <c r="J31" s="363" t="s">
        <v>8770</v>
      </c>
    </row>
    <row r="32" spans="3:10" ht="49.5" customHeight="1" thickBot="1">
      <c r="C32" s="223" t="s">
        <v>8565</v>
      </c>
      <c r="D32" s="445" t="s">
        <v>8564</v>
      </c>
      <c r="E32" s="446"/>
      <c r="F32" s="447"/>
      <c r="G32" s="313" t="str">
        <f t="shared" si="0"/>
        <v>必須</v>
      </c>
      <c r="H32" s="70"/>
      <c r="I32" s="245" t="s">
        <v>8623</v>
      </c>
      <c r="J32" s="364" t="s">
        <v>8633</v>
      </c>
    </row>
    <row r="33" spans="2:10" ht="33" customHeight="1">
      <c r="C33" s="232" t="s">
        <v>8693</v>
      </c>
      <c r="D33" s="495" t="s">
        <v>8762</v>
      </c>
      <c r="E33" s="496"/>
      <c r="F33" s="497"/>
      <c r="G33" s="314" t="str">
        <f t="shared" si="0"/>
        <v>必須</v>
      </c>
      <c r="H33" s="66"/>
      <c r="I33" s="246" t="s">
        <v>8786</v>
      </c>
      <c r="J33" s="365" t="s">
        <v>9034</v>
      </c>
    </row>
    <row r="34" spans="2:10">
      <c r="I34" s="26"/>
      <c r="J34" s="27"/>
    </row>
    <row r="35" spans="2:10" ht="19.5">
      <c r="B35" s="23" t="s">
        <v>8533</v>
      </c>
      <c r="C35" s="23"/>
      <c r="D35" s="23"/>
      <c r="E35" s="23"/>
      <c r="I35" s="26"/>
      <c r="J35" s="27"/>
    </row>
    <row r="36" spans="2:10" ht="20.25" thickBot="1">
      <c r="C36" s="218" t="s">
        <v>194</v>
      </c>
      <c r="D36" s="423" t="s">
        <v>189</v>
      </c>
      <c r="E36" s="424"/>
      <c r="F36" s="425"/>
      <c r="G36" s="218" t="s">
        <v>8557</v>
      </c>
      <c r="H36" s="219" t="s">
        <v>190</v>
      </c>
      <c r="I36" s="218" t="s">
        <v>8621</v>
      </c>
      <c r="J36" s="220" t="s">
        <v>8625</v>
      </c>
    </row>
    <row r="37" spans="2:10" ht="33">
      <c r="C37" s="225" t="s">
        <v>8036</v>
      </c>
      <c r="D37" s="486" t="s">
        <v>8566</v>
      </c>
      <c r="E37" s="467" t="s">
        <v>186</v>
      </c>
      <c r="F37" s="468"/>
      <c r="G37" s="304" t="str">
        <f>IF(ISBLANK(H37), IF(H38="国外", "該当の場合は必須", "必須"), "入力済")</f>
        <v>必須</v>
      </c>
      <c r="H37" s="121"/>
      <c r="I37" s="231" t="s">
        <v>8786</v>
      </c>
      <c r="J37" s="356" t="s">
        <v>9019</v>
      </c>
    </row>
    <row r="38" spans="2:10" ht="33" customHeight="1">
      <c r="C38" s="227" t="s">
        <v>8037</v>
      </c>
      <c r="D38" s="487"/>
      <c r="E38" s="450" t="s">
        <v>188</v>
      </c>
      <c r="F38" s="451"/>
      <c r="G38" s="308" t="str">
        <f>IF(ISBLANK(H38),"必須","入力済")</f>
        <v>必須</v>
      </c>
      <c r="H38" s="56"/>
      <c r="I38" s="233" t="s">
        <v>8623</v>
      </c>
      <c r="J38" s="357" t="s">
        <v>8626</v>
      </c>
    </row>
    <row r="39" spans="2:10" ht="33" customHeight="1">
      <c r="C39" s="227" t="s">
        <v>8038</v>
      </c>
      <c r="D39" s="487"/>
      <c r="E39" s="450" t="s">
        <v>187</v>
      </c>
      <c r="F39" s="451"/>
      <c r="G39" s="307" t="str">
        <f>IF(ISBLANK(H39),"必須","入力済")</f>
        <v>必須</v>
      </c>
      <c r="H39" s="56"/>
      <c r="I39" s="233" t="s">
        <v>8623</v>
      </c>
      <c r="J39" s="357" t="s">
        <v>8627</v>
      </c>
    </row>
    <row r="40" spans="2:10" ht="33">
      <c r="C40" s="227" t="s">
        <v>8039</v>
      </c>
      <c r="D40" s="487"/>
      <c r="E40" s="450" t="s">
        <v>8753</v>
      </c>
      <c r="F40" s="451"/>
      <c r="G40" s="308" t="str">
        <f>IF(ISBLANK(H40),"必須","入力済")</f>
        <v>必須</v>
      </c>
      <c r="H40" s="118"/>
      <c r="I40" s="234" t="s">
        <v>8788</v>
      </c>
      <c r="J40" s="366" t="s">
        <v>8755</v>
      </c>
    </row>
    <row r="41" spans="2:10" ht="33.75" thickBot="1">
      <c r="C41" s="229" t="s">
        <v>8040</v>
      </c>
      <c r="D41" s="488"/>
      <c r="E41" s="442" t="s">
        <v>8754</v>
      </c>
      <c r="F41" s="444"/>
      <c r="G41" s="315" t="str">
        <f>IF(ISBLANK(H41),"該当の場合は必須","入力済")</f>
        <v>該当の場合は必須</v>
      </c>
      <c r="H41" s="122"/>
      <c r="I41" s="235" t="s">
        <v>8788</v>
      </c>
      <c r="J41" s="358" t="s">
        <v>9022</v>
      </c>
    </row>
    <row r="42" spans="2:10" ht="33" customHeight="1">
      <c r="C42" s="225" t="s">
        <v>8534</v>
      </c>
      <c r="D42" s="492" t="s">
        <v>8567</v>
      </c>
      <c r="E42" s="467" t="s">
        <v>8559</v>
      </c>
      <c r="F42" s="468"/>
      <c r="G42" s="304" t="str">
        <f>IF(ISBLANK(H42),"必須","入力済")</f>
        <v>必須</v>
      </c>
      <c r="H42" s="63"/>
      <c r="I42" s="236" t="s">
        <v>8623</v>
      </c>
      <c r="J42" s="359" t="s">
        <v>9083</v>
      </c>
    </row>
    <row r="43" spans="2:10" ht="49.5">
      <c r="C43" s="227" t="s">
        <v>8535</v>
      </c>
      <c r="D43" s="493"/>
      <c r="E43" s="450" t="str">
        <f>IF(H42="", "氏名（法人の場合は法人名）", IF(H42="個人", "氏名", "法人名"))</f>
        <v>氏名（法人の場合は法人名）</v>
      </c>
      <c r="F43" s="451"/>
      <c r="G43" s="308" t="str">
        <f>IF(ISBLANK(H43),"必須","入力済")</f>
        <v>必須</v>
      </c>
      <c r="H43" s="118"/>
      <c r="I43" s="237" t="s">
        <v>8788</v>
      </c>
      <c r="J43" s="357" t="s">
        <v>9066</v>
      </c>
    </row>
    <row r="44" spans="2:10" ht="50.25" thickBot="1">
      <c r="C44" s="229" t="s">
        <v>8536</v>
      </c>
      <c r="D44" s="494"/>
      <c r="E44" s="440" t="s">
        <v>9067</v>
      </c>
      <c r="F44" s="441"/>
      <c r="G44" s="311" t="str">
        <f>IF(ISBLANK(H44),"必須","入力済")</f>
        <v>必須</v>
      </c>
      <c r="H44" s="120"/>
      <c r="I44" s="244" t="s">
        <v>8788</v>
      </c>
      <c r="J44" s="363" t="s">
        <v>8767</v>
      </c>
    </row>
    <row r="45" spans="2:10" ht="49.5" customHeight="1" thickBot="1">
      <c r="C45" s="223" t="s">
        <v>8537</v>
      </c>
      <c r="D45" s="445" t="s">
        <v>8568</v>
      </c>
      <c r="E45" s="446"/>
      <c r="F45" s="447"/>
      <c r="G45" s="313" t="str">
        <f>IF(ISBLANK(H45),"必須","入力済")</f>
        <v>必須</v>
      </c>
      <c r="H45" s="70"/>
      <c r="I45" s="245" t="s">
        <v>8623</v>
      </c>
      <c r="J45" s="364" t="s">
        <v>8634</v>
      </c>
    </row>
    <row r="46" spans="2:10" ht="33" customHeight="1" thickBot="1">
      <c r="C46" s="223" t="s">
        <v>8538</v>
      </c>
      <c r="D46" s="429" t="s">
        <v>9072</v>
      </c>
      <c r="E46" s="430"/>
      <c r="F46" s="431"/>
      <c r="G46" s="316" t="str">
        <f>IF(ISBLANK(H46),"必須","入力済")</f>
        <v>必須</v>
      </c>
      <c r="H46" s="67"/>
      <c r="I46" s="248" t="s">
        <v>8786</v>
      </c>
      <c r="J46" s="367" t="s">
        <v>9035</v>
      </c>
    </row>
    <row r="47" spans="2:10"/>
    <row r="48" spans="2:10" ht="24">
      <c r="B48" s="28" t="s">
        <v>8476</v>
      </c>
      <c r="C48" s="23"/>
      <c r="D48" s="23"/>
      <c r="E48" s="23"/>
      <c r="I48" s="26"/>
      <c r="J48" s="27"/>
    </row>
    <row r="49" spans="2:11" ht="19.5">
      <c r="B49" s="23" t="s">
        <v>8548</v>
      </c>
      <c r="C49" s="24"/>
      <c r="D49" s="24"/>
      <c r="E49" s="24"/>
      <c r="I49" s="26"/>
      <c r="J49" s="27"/>
    </row>
    <row r="50" spans="2:11" ht="20.25" thickBot="1">
      <c r="C50" s="218" t="s">
        <v>194</v>
      </c>
      <c r="D50" s="423" t="s">
        <v>189</v>
      </c>
      <c r="E50" s="424"/>
      <c r="F50" s="425"/>
      <c r="G50" s="218" t="s">
        <v>8557</v>
      </c>
      <c r="H50" s="219" t="s">
        <v>190</v>
      </c>
      <c r="I50" s="218" t="s">
        <v>8621</v>
      </c>
      <c r="J50" s="220" t="s">
        <v>8625</v>
      </c>
    </row>
    <row r="51" spans="2:11" ht="53.45" customHeight="1">
      <c r="C51" s="225" t="s">
        <v>8036</v>
      </c>
      <c r="D51" s="458" t="s">
        <v>8031</v>
      </c>
      <c r="E51" s="459"/>
      <c r="F51" s="460"/>
      <c r="G51" s="304" t="str">
        <f>IF(ISBLANK(H51),"必須","入力済")</f>
        <v>必須</v>
      </c>
      <c r="H51" s="63"/>
      <c r="I51" s="226" t="s">
        <v>8623</v>
      </c>
      <c r="J51" s="368" t="s">
        <v>8635</v>
      </c>
    </row>
    <row r="52" spans="2:11" ht="33" customHeight="1" thickBot="1">
      <c r="C52" s="229" t="s">
        <v>8037</v>
      </c>
      <c r="D52" s="221"/>
      <c r="E52" s="461" t="s">
        <v>8531</v>
      </c>
      <c r="F52" s="462"/>
      <c r="G52" s="317" t="str">
        <f>IF(ISBLANK(H52),"必須","入力済")</f>
        <v>必須</v>
      </c>
      <c r="H52" s="89"/>
      <c r="I52" s="249" t="s">
        <v>8932</v>
      </c>
      <c r="J52" s="369" t="s">
        <v>9023</v>
      </c>
    </row>
    <row r="53" spans="2:11" ht="49.5" customHeight="1" thickBot="1">
      <c r="C53" s="223" t="s">
        <v>8038</v>
      </c>
      <c r="D53" s="445" t="s">
        <v>9056</v>
      </c>
      <c r="E53" s="446"/>
      <c r="F53" s="447"/>
      <c r="G53" s="318" t="str">
        <f>IF(ISBLANK(H53),"必須","入力済")</f>
        <v>必須</v>
      </c>
      <c r="H53" s="68"/>
      <c r="I53" s="250" t="s">
        <v>8786</v>
      </c>
      <c r="J53" s="370" t="s">
        <v>9081</v>
      </c>
    </row>
    <row r="54" spans="2:11" ht="18">
      <c r="F54" s="251"/>
      <c r="G54" s="251"/>
      <c r="H54" s="252"/>
      <c r="I54" s="26"/>
      <c r="J54" s="27"/>
    </row>
    <row r="55" spans="2:11" s="253" customFormat="1" ht="19.5" customHeight="1">
      <c r="B55" s="463" t="s">
        <v>9024</v>
      </c>
      <c r="C55" s="463"/>
      <c r="D55" s="463"/>
      <c r="E55" s="463"/>
      <c r="F55" s="463"/>
      <c r="G55" s="463"/>
      <c r="H55" s="463"/>
      <c r="I55" s="463"/>
      <c r="J55" s="463"/>
      <c r="K55" s="463"/>
    </row>
    <row r="56" spans="2:11" s="253" customFormat="1" ht="18" customHeight="1">
      <c r="B56" s="254"/>
      <c r="C56" s="464" t="s">
        <v>8569</v>
      </c>
      <c r="D56" s="464"/>
      <c r="E56" s="464"/>
      <c r="F56" s="464"/>
      <c r="G56" s="464"/>
      <c r="H56" s="464"/>
      <c r="I56" s="464"/>
      <c r="J56" s="464"/>
      <c r="K56" s="464"/>
    </row>
    <row r="57" spans="2:11" s="253" customFormat="1" ht="18" customHeight="1">
      <c r="B57" s="254"/>
      <c r="C57" s="464" t="s">
        <v>8647</v>
      </c>
      <c r="D57" s="464"/>
      <c r="E57" s="464"/>
      <c r="F57" s="464"/>
      <c r="G57" s="464"/>
      <c r="H57" s="464"/>
      <c r="I57" s="464"/>
      <c r="J57" s="464"/>
      <c r="K57" s="464"/>
    </row>
    <row r="58" spans="2:11" s="253" customFormat="1" ht="18" customHeight="1">
      <c r="B58" s="254"/>
      <c r="C58" s="254"/>
      <c r="D58" s="254" t="s">
        <v>8920</v>
      </c>
      <c r="E58" s="254"/>
      <c r="F58" s="254"/>
      <c r="G58" s="254"/>
      <c r="H58" s="254"/>
      <c r="I58" s="254"/>
      <c r="J58" s="254"/>
      <c r="K58" s="254"/>
    </row>
    <row r="59" spans="2:11" s="253" customFormat="1" ht="18" customHeight="1">
      <c r="B59" s="254"/>
      <c r="C59" s="464" t="s">
        <v>8570</v>
      </c>
      <c r="D59" s="464"/>
      <c r="E59" s="464"/>
      <c r="F59" s="464"/>
      <c r="G59" s="464"/>
      <c r="H59" s="464"/>
      <c r="I59" s="464"/>
      <c r="J59" s="464"/>
      <c r="K59" s="464"/>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3" t="s">
        <v>189</v>
      </c>
      <c r="E61" s="424"/>
      <c r="F61" s="425"/>
      <c r="G61" s="218" t="s">
        <v>8557</v>
      </c>
      <c r="H61" s="219" t="s">
        <v>190</v>
      </c>
      <c r="I61" s="218" t="s">
        <v>8621</v>
      </c>
      <c r="J61" s="220" t="s">
        <v>8625</v>
      </c>
    </row>
    <row r="62" spans="2:11" s="253" customFormat="1" ht="36.6" customHeight="1" thickBot="1">
      <c r="B62" s="255"/>
      <c r="C62" s="256" t="s">
        <v>8757</v>
      </c>
      <c r="D62" s="446" t="s">
        <v>8756</v>
      </c>
      <c r="E62" s="446"/>
      <c r="F62" s="447"/>
      <c r="G62" s="319" t="str">
        <f>IF(ISBLANK(H62),"必須","入力済")</f>
        <v>必須</v>
      </c>
      <c r="H62" s="95"/>
      <c r="I62" s="257" t="s">
        <v>8623</v>
      </c>
      <c r="J62" s="364" t="s">
        <v>11113</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3" t="s">
        <v>189</v>
      </c>
      <c r="E65" s="424"/>
      <c r="F65" s="425"/>
      <c r="G65" s="218" t="s">
        <v>8557</v>
      </c>
      <c r="H65" s="219" t="s">
        <v>190</v>
      </c>
      <c r="I65" s="218" t="s">
        <v>8621</v>
      </c>
      <c r="J65" s="220" t="s">
        <v>8625</v>
      </c>
    </row>
    <row r="66" spans="1:10" ht="33" customHeight="1">
      <c r="C66" s="225" t="s">
        <v>8036</v>
      </c>
      <c r="D66" s="465" t="s">
        <v>8571</v>
      </c>
      <c r="E66" s="467" t="s">
        <v>188</v>
      </c>
      <c r="F66" s="468"/>
      <c r="G66" s="304" t="s">
        <v>11107</v>
      </c>
      <c r="H66" s="337" t="str">
        <f>IFERROR(VLOOKUP(A67,参照A!ET5:EU71,2,FALSE), "")</f>
        <v>新潟県</v>
      </c>
      <c r="I66" s="261" t="s">
        <v>8638</v>
      </c>
      <c r="J66" s="353" t="s">
        <v>8636</v>
      </c>
    </row>
    <row r="67" spans="1:10" ht="33" customHeight="1">
      <c r="A67" s="262" t="str">
        <f>行政用!H18</f>
        <v>新潟県_15</v>
      </c>
      <c r="C67" s="227" t="s">
        <v>8037</v>
      </c>
      <c r="D67" s="471"/>
      <c r="E67" s="450" t="s">
        <v>187</v>
      </c>
      <c r="F67" s="451"/>
      <c r="G67" s="308" t="str">
        <f>IF(ISBLANK(H67),"必須","入力済")</f>
        <v>必須</v>
      </c>
      <c r="H67" s="56"/>
      <c r="I67" s="233" t="s">
        <v>8623</v>
      </c>
      <c r="J67" s="357" t="s">
        <v>8637</v>
      </c>
    </row>
    <row r="68" spans="1:10" ht="33">
      <c r="C68" s="227" t="s">
        <v>8038</v>
      </c>
      <c r="D68" s="471"/>
      <c r="E68" s="500"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71"/>
      <c r="E69" s="471"/>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71"/>
      <c r="E70" s="500"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8534</v>
      </c>
      <c r="D71" s="466"/>
      <c r="E71" s="466"/>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8535</v>
      </c>
      <c r="D72" s="465" t="s">
        <v>8576</v>
      </c>
      <c r="E72" s="467" t="s">
        <v>8577</v>
      </c>
      <c r="F72" s="468"/>
      <c r="G72" s="304" t="str">
        <f>IF(ISBLANK(H72),"必須","入力済")</f>
        <v>必須</v>
      </c>
      <c r="H72" s="63"/>
      <c r="I72" s="236" t="s">
        <v>8623</v>
      </c>
      <c r="J72" s="373" t="s">
        <v>9077</v>
      </c>
    </row>
    <row r="73" spans="1:10" ht="33" customHeight="1" thickBot="1">
      <c r="C73" s="229" t="s">
        <v>8536</v>
      </c>
      <c r="D73" s="466"/>
      <c r="E73" s="442" t="s">
        <v>8578</v>
      </c>
      <c r="F73" s="444"/>
      <c r="G73" s="306" t="str">
        <f>IF(ISBLANK(H73),"必須","入力済")</f>
        <v>必須</v>
      </c>
      <c r="H73" s="62"/>
      <c r="I73" s="270" t="s">
        <v>8623</v>
      </c>
      <c r="J73" s="355" t="s">
        <v>9078</v>
      </c>
    </row>
    <row r="74" spans="1:10" ht="33" customHeight="1" thickBot="1">
      <c r="C74" s="223" t="s">
        <v>8537</v>
      </c>
      <c r="D74" s="429" t="s">
        <v>8758</v>
      </c>
      <c r="E74" s="430"/>
      <c r="F74" s="431"/>
      <c r="G74" s="316" t="str">
        <f>IF(ISBLANK(H74), "必須",  "入力済")</f>
        <v>必須</v>
      </c>
      <c r="H74" s="67"/>
      <c r="I74" s="271" t="s">
        <v>8786</v>
      </c>
      <c r="J74" s="367" t="s">
        <v>8771</v>
      </c>
    </row>
    <row r="75" spans="1:10" ht="33" customHeight="1" thickBot="1">
      <c r="C75" s="223" t="s">
        <v>8538</v>
      </c>
      <c r="D75" s="445" t="s">
        <v>8473</v>
      </c>
      <c r="E75" s="446"/>
      <c r="F75" s="447"/>
      <c r="G75" s="321" t="str">
        <f>IF(ISBLANK(H75),"可能な限り","入力済")</f>
        <v>可能な限り</v>
      </c>
      <c r="H75" s="69"/>
      <c r="I75" s="273" t="s">
        <v>8786</v>
      </c>
      <c r="J75" s="364" t="s">
        <v>8772</v>
      </c>
    </row>
    <row r="76" spans="1:10" ht="66" customHeight="1" thickBot="1">
      <c r="C76" s="223" t="s">
        <v>8539</v>
      </c>
      <c r="D76" s="445" t="s">
        <v>8611</v>
      </c>
      <c r="E76" s="446"/>
      <c r="F76" s="447"/>
      <c r="G76" s="313" t="str">
        <f>IF(ISBLANK(H76),"必須","入力済")</f>
        <v>必須</v>
      </c>
      <c r="H76" s="70"/>
      <c r="I76" s="274" t="s">
        <v>8623</v>
      </c>
      <c r="J76" s="364" t="s">
        <v>9094</v>
      </c>
    </row>
    <row r="77" spans="1:10" ht="33.75" thickBot="1">
      <c r="C77" s="223" t="s">
        <v>8540</v>
      </c>
      <c r="D77" s="445" t="s">
        <v>8474</v>
      </c>
      <c r="E77" s="446"/>
      <c r="F77" s="447"/>
      <c r="G77" s="307" t="str">
        <f>IF(ISBLANK(H77),"該当の場合は必須","入力済")</f>
        <v>該当の場合は必須</v>
      </c>
      <c r="H77" s="99"/>
      <c r="I77" s="275" t="s">
        <v>8788</v>
      </c>
      <c r="J77" s="364" t="s">
        <v>8773</v>
      </c>
    </row>
    <row r="78" spans="1:10" ht="33" customHeight="1" thickBot="1">
      <c r="C78" s="223" t="s">
        <v>8541</v>
      </c>
      <c r="D78" s="445" t="s">
        <v>8061</v>
      </c>
      <c r="E78" s="446"/>
      <c r="F78" s="447"/>
      <c r="G78" s="321" t="str">
        <f>IF(ISBLANK(H78),"可能な限り","入力済")</f>
        <v>可能な限り</v>
      </c>
      <c r="H78" s="72"/>
      <c r="I78" s="276" t="s">
        <v>8786</v>
      </c>
      <c r="J78" s="364" t="s">
        <v>9079</v>
      </c>
    </row>
    <row r="79" spans="1:10" ht="33" customHeight="1" thickBot="1">
      <c r="C79" s="223" t="s">
        <v>8542</v>
      </c>
      <c r="D79" s="429" t="s">
        <v>8475</v>
      </c>
      <c r="E79" s="430"/>
      <c r="F79" s="431"/>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3" t="s">
        <v>189</v>
      </c>
      <c r="E82" s="424"/>
      <c r="F82" s="425"/>
      <c r="G82" s="218" t="s">
        <v>8557</v>
      </c>
      <c r="H82" s="219" t="s">
        <v>190</v>
      </c>
      <c r="I82" s="218" t="s">
        <v>8621</v>
      </c>
      <c r="J82" s="220" t="s">
        <v>8625</v>
      </c>
    </row>
    <row r="83" spans="2:10" ht="33" customHeight="1" thickBot="1">
      <c r="C83" s="229" t="s">
        <v>8036</v>
      </c>
      <c r="D83" s="442" t="s">
        <v>8743</v>
      </c>
      <c r="E83" s="443"/>
      <c r="F83" s="444"/>
      <c r="G83" s="306" t="str">
        <f>IF(ISBLANK(H83),"必須","入力済")</f>
        <v>必須</v>
      </c>
      <c r="H83" s="62"/>
      <c r="I83" s="247" t="s">
        <v>8623</v>
      </c>
      <c r="J83" s="355" t="s">
        <v>9029</v>
      </c>
    </row>
    <row r="84" spans="2:10" ht="33">
      <c r="C84" s="227" t="s">
        <v>8037</v>
      </c>
      <c r="D84" s="501" t="s">
        <v>8571</v>
      </c>
      <c r="E84" s="501"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2"/>
      <c r="E85" s="502"/>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2"/>
      <c r="E86" s="501"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3"/>
      <c r="E87" s="503"/>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8534</v>
      </c>
      <c r="D88" s="504" t="s">
        <v>8576</v>
      </c>
      <c r="E88" s="456" t="s">
        <v>8577</v>
      </c>
      <c r="F88" s="457"/>
      <c r="G88" s="312" t="str">
        <f>IF(ISBLANK(H88),"必須","入力済")</f>
        <v>必須</v>
      </c>
      <c r="H88" s="78"/>
      <c r="I88" s="285" t="s">
        <v>8623</v>
      </c>
      <c r="J88" s="376" t="s">
        <v>9077</v>
      </c>
    </row>
    <row r="89" spans="2:10" ht="33" customHeight="1" thickBot="1">
      <c r="C89" s="229" t="s">
        <v>8535</v>
      </c>
      <c r="D89" s="503"/>
      <c r="E89" s="440" t="s">
        <v>8578</v>
      </c>
      <c r="F89" s="441"/>
      <c r="G89" s="326" t="str">
        <f>IF(ISBLANK(H89),"必須","入力済")</f>
        <v>必須</v>
      </c>
      <c r="H89" s="65"/>
      <c r="I89" s="286" t="s">
        <v>8623</v>
      </c>
      <c r="J89" s="363" t="s">
        <v>9078</v>
      </c>
    </row>
    <row r="90" spans="2:10" ht="33" customHeight="1" thickBot="1">
      <c r="C90" s="223" t="s">
        <v>8536</v>
      </c>
      <c r="D90" s="505" t="s">
        <v>8758</v>
      </c>
      <c r="E90" s="506"/>
      <c r="F90" s="507"/>
      <c r="G90" s="327" t="str">
        <f>IF(ISBLANK(H90), "必須",  "入力済")</f>
        <v>必須</v>
      </c>
      <c r="H90" s="67"/>
      <c r="I90" s="287" t="s">
        <v>8786</v>
      </c>
      <c r="J90" s="377" t="s">
        <v>8771</v>
      </c>
    </row>
    <row r="91" spans="2:10" ht="33" customHeight="1" thickBot="1">
      <c r="C91" s="223" t="s">
        <v>8537</v>
      </c>
      <c r="D91" s="429" t="s">
        <v>8473</v>
      </c>
      <c r="E91" s="430"/>
      <c r="F91" s="431"/>
      <c r="G91" s="328" t="str">
        <f>IF(ISBLANK(H91),"可能な限り","入力済")</f>
        <v>可能な限り</v>
      </c>
      <c r="H91" s="79"/>
      <c r="I91" s="289" t="s">
        <v>8786</v>
      </c>
      <c r="J91" s="367" t="s">
        <v>8775</v>
      </c>
    </row>
    <row r="92" spans="2:10" ht="66" customHeight="1" thickBot="1">
      <c r="C92" s="223" t="s">
        <v>8538</v>
      </c>
      <c r="D92" s="429" t="s">
        <v>8611</v>
      </c>
      <c r="E92" s="430"/>
      <c r="F92" s="431"/>
      <c r="G92" s="329" t="str">
        <f>IF(ISBLANK(H92),"必須","入力済")</f>
        <v>必須</v>
      </c>
      <c r="H92" s="71"/>
      <c r="I92" s="290" t="s">
        <v>8623</v>
      </c>
      <c r="J92" s="367" t="s">
        <v>9094</v>
      </c>
    </row>
    <row r="93" spans="2:10" ht="33.75" thickBot="1">
      <c r="C93" s="223" t="s">
        <v>8539</v>
      </c>
      <c r="D93" s="429" t="s">
        <v>8474</v>
      </c>
      <c r="E93" s="430"/>
      <c r="F93" s="431"/>
      <c r="G93" s="322" t="str">
        <f>IF(ISBLANK(H93),"該当の場合は必須","入力済")</f>
        <v>該当の場合は必須</v>
      </c>
      <c r="H93" s="74"/>
      <c r="I93" s="271" t="s">
        <v>8788</v>
      </c>
      <c r="J93" s="367" t="s">
        <v>8773</v>
      </c>
    </row>
    <row r="94" spans="2:10" ht="33" customHeight="1" thickBot="1">
      <c r="C94" s="223" t="s">
        <v>8540</v>
      </c>
      <c r="D94" s="429" t="s">
        <v>8061</v>
      </c>
      <c r="E94" s="430"/>
      <c r="F94" s="431"/>
      <c r="G94" s="328" t="str">
        <f>IF(ISBLANK(H94),"可能な限り","入力済")</f>
        <v>可能な限り</v>
      </c>
      <c r="H94" s="77"/>
      <c r="I94" s="291" t="s">
        <v>8786</v>
      </c>
      <c r="J94" s="367" t="s">
        <v>9080</v>
      </c>
    </row>
    <row r="95" spans="2:10" ht="33" customHeight="1" thickBot="1">
      <c r="C95" s="223" t="s">
        <v>8541</v>
      </c>
      <c r="D95" s="429" t="s">
        <v>8475</v>
      </c>
      <c r="E95" s="430"/>
      <c r="F95" s="431"/>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3" t="s">
        <v>189</v>
      </c>
      <c r="E98" s="424"/>
      <c r="F98" s="425"/>
      <c r="G98" s="218" t="s">
        <v>8557</v>
      </c>
      <c r="H98" s="219" t="s">
        <v>190</v>
      </c>
      <c r="I98" s="218" t="s">
        <v>8621</v>
      </c>
      <c r="J98" s="220" t="s">
        <v>8625</v>
      </c>
    </row>
    <row r="99" spans="2:10" ht="33" customHeight="1" thickBot="1">
      <c r="C99" s="229" t="s">
        <v>8036</v>
      </c>
      <c r="D99" s="440" t="s">
        <v>8744</v>
      </c>
      <c r="E99" s="510"/>
      <c r="F99" s="441"/>
      <c r="G99" s="330" t="str">
        <f>IF(ISBLANK(H99),"必須","入力済")</f>
        <v>必須</v>
      </c>
      <c r="H99" s="65"/>
      <c r="I99" s="283" t="s">
        <v>8623</v>
      </c>
      <c r="J99" s="363" t="s">
        <v>9030</v>
      </c>
    </row>
    <row r="100" spans="2:10" ht="33">
      <c r="C100" s="227" t="s">
        <v>8037</v>
      </c>
      <c r="D100" s="501" t="s">
        <v>8571</v>
      </c>
      <c r="E100" s="501"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2"/>
      <c r="E101" s="502"/>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2"/>
      <c r="E102" s="501"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3"/>
      <c r="E103" s="503"/>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8534</v>
      </c>
      <c r="D104" s="504" t="s">
        <v>8576</v>
      </c>
      <c r="E104" s="456" t="s">
        <v>8577</v>
      </c>
      <c r="F104" s="457"/>
      <c r="G104" s="312" t="str">
        <f>IF(ISBLANK(H104),"必須","入力済")</f>
        <v>必須</v>
      </c>
      <c r="H104" s="78"/>
      <c r="I104" s="285" t="s">
        <v>8623</v>
      </c>
      <c r="J104" s="376" t="s">
        <v>9077</v>
      </c>
    </row>
    <row r="105" spans="2:10" ht="33" customHeight="1" thickBot="1">
      <c r="C105" s="229" t="s">
        <v>8535</v>
      </c>
      <c r="D105" s="503"/>
      <c r="E105" s="440" t="s">
        <v>8578</v>
      </c>
      <c r="F105" s="441"/>
      <c r="G105" s="326" t="str">
        <f>IF(ISBLANK(H105),"必須","入力済")</f>
        <v>必須</v>
      </c>
      <c r="H105" s="65"/>
      <c r="I105" s="286" t="s">
        <v>8623</v>
      </c>
      <c r="J105" s="363" t="s">
        <v>9078</v>
      </c>
    </row>
    <row r="106" spans="2:10" ht="33" customHeight="1" thickBot="1">
      <c r="C106" s="223" t="s">
        <v>8536</v>
      </c>
      <c r="D106" s="429" t="s">
        <v>8758</v>
      </c>
      <c r="E106" s="430"/>
      <c r="F106" s="431"/>
      <c r="G106" s="316" t="str">
        <f>IF(ISBLANK(H106), "必須",  "入力済")</f>
        <v>必須</v>
      </c>
      <c r="H106" s="67"/>
      <c r="I106" s="271" t="s">
        <v>8786</v>
      </c>
      <c r="J106" s="367" t="s">
        <v>8771</v>
      </c>
    </row>
    <row r="107" spans="2:10" ht="33" customHeight="1" thickBot="1">
      <c r="C107" s="223" t="s">
        <v>8537</v>
      </c>
      <c r="D107" s="429" t="s">
        <v>8473</v>
      </c>
      <c r="E107" s="430"/>
      <c r="F107" s="431"/>
      <c r="G107" s="328" t="str">
        <f>IF(ISBLANK(H107),"可能な限り","入力済")</f>
        <v>可能な限り</v>
      </c>
      <c r="H107" s="79"/>
      <c r="I107" s="289" t="s">
        <v>8786</v>
      </c>
      <c r="J107" s="367" t="s">
        <v>8775</v>
      </c>
    </row>
    <row r="108" spans="2:10" ht="66" customHeight="1" thickBot="1">
      <c r="C108" s="223" t="s">
        <v>8538</v>
      </c>
      <c r="D108" s="429" t="s">
        <v>8611</v>
      </c>
      <c r="E108" s="430"/>
      <c r="F108" s="431"/>
      <c r="G108" s="329" t="str">
        <f>IF(ISBLANK(H108),"必須","入力済")</f>
        <v>必須</v>
      </c>
      <c r="H108" s="71"/>
      <c r="I108" s="290" t="s">
        <v>8623</v>
      </c>
      <c r="J108" s="367" t="s">
        <v>9094</v>
      </c>
    </row>
    <row r="109" spans="2:10" ht="33.75" thickBot="1">
      <c r="C109" s="223" t="s">
        <v>8539</v>
      </c>
      <c r="D109" s="429" t="s">
        <v>8474</v>
      </c>
      <c r="E109" s="430"/>
      <c r="F109" s="431"/>
      <c r="G109" s="322" t="str">
        <f>IF(ISBLANK(H109),"該当の場合は必須","入力済")</f>
        <v>該当の場合は必須</v>
      </c>
      <c r="H109" s="74"/>
      <c r="I109" s="271" t="s">
        <v>8788</v>
      </c>
      <c r="J109" s="367" t="s">
        <v>8773</v>
      </c>
    </row>
    <row r="110" spans="2:10" ht="33" customHeight="1" thickBot="1">
      <c r="C110" s="223" t="s">
        <v>8540</v>
      </c>
      <c r="D110" s="429" t="s">
        <v>8061</v>
      </c>
      <c r="E110" s="430"/>
      <c r="F110" s="431"/>
      <c r="G110" s="328" t="str">
        <f>IF(ISBLANK(H110),"可能な限り","入力済")</f>
        <v>可能な限り</v>
      </c>
      <c r="H110" s="77"/>
      <c r="I110" s="291" t="s">
        <v>8786</v>
      </c>
      <c r="J110" s="367" t="s">
        <v>9080</v>
      </c>
    </row>
    <row r="111" spans="2:10" ht="33" customHeight="1" thickBot="1">
      <c r="C111" s="223" t="s">
        <v>8541</v>
      </c>
      <c r="D111" s="429" t="s">
        <v>8475</v>
      </c>
      <c r="E111" s="430"/>
      <c r="F111" s="431"/>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3" t="s">
        <v>189</v>
      </c>
      <c r="E114" s="424"/>
      <c r="F114" s="425"/>
      <c r="G114" s="218" t="s">
        <v>8557</v>
      </c>
      <c r="H114" s="219" t="s">
        <v>190</v>
      </c>
      <c r="I114" s="218" t="s">
        <v>8621</v>
      </c>
      <c r="J114" s="220" t="s">
        <v>8625</v>
      </c>
    </row>
    <row r="115" spans="2:10" ht="33" customHeight="1" thickBot="1">
      <c r="C115" s="229" t="s">
        <v>8036</v>
      </c>
      <c r="D115" s="440" t="s">
        <v>8745</v>
      </c>
      <c r="E115" s="510"/>
      <c r="F115" s="441"/>
      <c r="G115" s="326" t="str">
        <f>IF(ISBLANK(H115),"必須","入力済")</f>
        <v>必須</v>
      </c>
      <c r="H115" s="65"/>
      <c r="I115" s="283" t="s">
        <v>8623</v>
      </c>
      <c r="J115" s="363" t="s">
        <v>9031</v>
      </c>
    </row>
    <row r="116" spans="2:10" ht="33">
      <c r="C116" s="227" t="s">
        <v>8037</v>
      </c>
      <c r="D116" s="501" t="s">
        <v>8571</v>
      </c>
      <c r="E116" s="501"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2"/>
      <c r="E117" s="502"/>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2"/>
      <c r="E118" s="501"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3"/>
      <c r="E119" s="503"/>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8534</v>
      </c>
      <c r="D120" s="504" t="s">
        <v>8576</v>
      </c>
      <c r="E120" s="456" t="s">
        <v>8577</v>
      </c>
      <c r="F120" s="457"/>
      <c r="G120" s="312" t="str">
        <f>IF(ISBLANK(H120),"必須","入力済")</f>
        <v>必須</v>
      </c>
      <c r="H120" s="83"/>
      <c r="I120" s="285" t="s">
        <v>8623</v>
      </c>
      <c r="J120" s="376" t="s">
        <v>9077</v>
      </c>
    </row>
    <row r="121" spans="2:10" ht="33" customHeight="1" thickBot="1">
      <c r="C121" s="229" t="s">
        <v>8535</v>
      </c>
      <c r="D121" s="503"/>
      <c r="E121" s="440" t="s">
        <v>8578</v>
      </c>
      <c r="F121" s="441"/>
      <c r="G121" s="326" t="str">
        <f>IF(ISBLANK(H121),"必須","入力済")</f>
        <v>必須</v>
      </c>
      <c r="H121" s="64"/>
      <c r="I121" s="286" t="s">
        <v>8623</v>
      </c>
      <c r="J121" s="363" t="s">
        <v>9078</v>
      </c>
    </row>
    <row r="122" spans="2:10" ht="33" customHeight="1" thickBot="1">
      <c r="C122" s="223" t="s">
        <v>8536</v>
      </c>
      <c r="D122" s="429" t="s">
        <v>8758</v>
      </c>
      <c r="E122" s="430"/>
      <c r="F122" s="431"/>
      <c r="G122" s="316" t="str">
        <f>IF(ISBLANK(H122), "必須",  "入力済")</f>
        <v>必須</v>
      </c>
      <c r="H122" s="82"/>
      <c r="I122" s="271" t="s">
        <v>8786</v>
      </c>
      <c r="J122" s="367" t="s">
        <v>8771</v>
      </c>
    </row>
    <row r="123" spans="2:10" ht="33" customHeight="1" thickBot="1">
      <c r="C123" s="223" t="s">
        <v>8537</v>
      </c>
      <c r="D123" s="429" t="s">
        <v>8473</v>
      </c>
      <c r="E123" s="430"/>
      <c r="F123" s="431"/>
      <c r="G123" s="328" t="str">
        <f>IF(ISBLANK(H123),"可能な限り","入力済")</f>
        <v>可能な限り</v>
      </c>
      <c r="H123" s="84"/>
      <c r="I123" s="289" t="s">
        <v>8786</v>
      </c>
      <c r="J123" s="367" t="s">
        <v>8775</v>
      </c>
    </row>
    <row r="124" spans="2:10" ht="66" customHeight="1" thickBot="1">
      <c r="C124" s="223" t="s">
        <v>8538</v>
      </c>
      <c r="D124" s="429" t="s">
        <v>8611</v>
      </c>
      <c r="E124" s="430"/>
      <c r="F124" s="431"/>
      <c r="G124" s="329" t="str">
        <f>IF(ISBLANK(H124),"必須","入力済")</f>
        <v>必須</v>
      </c>
      <c r="H124" s="85"/>
      <c r="I124" s="290" t="s">
        <v>8623</v>
      </c>
      <c r="J124" s="367" t="s">
        <v>9094</v>
      </c>
    </row>
    <row r="125" spans="2:10" ht="33.75" thickBot="1">
      <c r="C125" s="223" t="s">
        <v>8539</v>
      </c>
      <c r="D125" s="429" t="s">
        <v>8474</v>
      </c>
      <c r="E125" s="430"/>
      <c r="F125" s="431"/>
      <c r="G125" s="322" t="str">
        <f>IF(ISBLANK(H125),"該当の場合は必須","入力済")</f>
        <v>該当の場合は必須</v>
      </c>
      <c r="H125" s="102"/>
      <c r="I125" s="271" t="s">
        <v>8788</v>
      </c>
      <c r="J125" s="367" t="s">
        <v>8773</v>
      </c>
    </row>
    <row r="126" spans="2:10" ht="33" customHeight="1" thickBot="1">
      <c r="C126" s="223" t="s">
        <v>8540</v>
      </c>
      <c r="D126" s="429" t="s">
        <v>8061</v>
      </c>
      <c r="E126" s="430"/>
      <c r="F126" s="431"/>
      <c r="G126" s="328" t="str">
        <f>IF(ISBLANK(H126),"可能な限り","入力済")</f>
        <v>可能な限り</v>
      </c>
      <c r="H126" s="81"/>
      <c r="I126" s="291" t="s">
        <v>8786</v>
      </c>
      <c r="J126" s="367" t="s">
        <v>9080</v>
      </c>
    </row>
    <row r="127" spans="2:10" ht="33" customHeight="1" thickBot="1">
      <c r="C127" s="223" t="s">
        <v>8541</v>
      </c>
      <c r="D127" s="429" t="s">
        <v>8475</v>
      </c>
      <c r="E127" s="430"/>
      <c r="F127" s="431"/>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3" t="s">
        <v>189</v>
      </c>
      <c r="E130" s="424"/>
      <c r="F130" s="425"/>
      <c r="G130" s="218" t="s">
        <v>8557</v>
      </c>
      <c r="H130" s="219" t="s">
        <v>190</v>
      </c>
      <c r="I130" s="218" t="s">
        <v>8621</v>
      </c>
      <c r="J130" s="220" t="s">
        <v>8625</v>
      </c>
    </row>
    <row r="131" spans="2:10" ht="33" customHeight="1" thickBot="1">
      <c r="C131" s="229" t="s">
        <v>8036</v>
      </c>
      <c r="D131" s="440" t="s">
        <v>8747</v>
      </c>
      <c r="E131" s="510"/>
      <c r="F131" s="441"/>
      <c r="G131" s="326" t="str">
        <f>IF(ISBLANK(H131),"必須","入力済")</f>
        <v>必須</v>
      </c>
      <c r="H131" s="65"/>
      <c r="I131" s="283" t="s">
        <v>8623</v>
      </c>
      <c r="J131" s="363" t="s">
        <v>9032</v>
      </c>
    </row>
    <row r="132" spans="2:10" ht="33">
      <c r="C132" s="227" t="s">
        <v>8037</v>
      </c>
      <c r="D132" s="504" t="s">
        <v>8571</v>
      </c>
      <c r="E132" s="504"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2"/>
      <c r="E133" s="502"/>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2"/>
      <c r="E134" s="501"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3"/>
      <c r="E135" s="503"/>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8534</v>
      </c>
      <c r="D136" s="504" t="s">
        <v>8576</v>
      </c>
      <c r="E136" s="456" t="s">
        <v>8577</v>
      </c>
      <c r="F136" s="457"/>
      <c r="G136" s="312" t="str">
        <f>IF(ISBLANK(H136),"必須","入力済")</f>
        <v>必須</v>
      </c>
      <c r="H136" s="78"/>
      <c r="I136" s="285" t="s">
        <v>8623</v>
      </c>
      <c r="J136" s="376" t="s">
        <v>9077</v>
      </c>
    </row>
    <row r="137" spans="2:10" ht="33" customHeight="1" thickBot="1">
      <c r="C137" s="229" t="s">
        <v>8535</v>
      </c>
      <c r="D137" s="503"/>
      <c r="E137" s="440" t="s">
        <v>8578</v>
      </c>
      <c r="F137" s="441"/>
      <c r="G137" s="326" t="str">
        <f>IF(ISBLANK(H137),"必須","入力済")</f>
        <v>必須</v>
      </c>
      <c r="H137" s="65"/>
      <c r="I137" s="286" t="s">
        <v>8623</v>
      </c>
      <c r="J137" s="363" t="s">
        <v>9078</v>
      </c>
    </row>
    <row r="138" spans="2:10" ht="33" customHeight="1" thickBot="1">
      <c r="C138" s="223" t="s">
        <v>8536</v>
      </c>
      <c r="D138" s="429" t="s">
        <v>8758</v>
      </c>
      <c r="E138" s="430"/>
      <c r="F138" s="431"/>
      <c r="G138" s="316" t="str">
        <f>IF(ISBLANK(H138), "必須",  "入力済")</f>
        <v>必須</v>
      </c>
      <c r="H138" s="67"/>
      <c r="I138" s="271" t="s">
        <v>8786</v>
      </c>
      <c r="J138" s="367" t="s">
        <v>8771</v>
      </c>
    </row>
    <row r="139" spans="2:10" ht="33" customHeight="1" thickBot="1">
      <c r="C139" s="223" t="s">
        <v>8537</v>
      </c>
      <c r="D139" s="429" t="s">
        <v>8473</v>
      </c>
      <c r="E139" s="430"/>
      <c r="F139" s="431"/>
      <c r="G139" s="328" t="str">
        <f>IF(ISBLANK(H139),"可能な限り","入力済")</f>
        <v>可能な限り</v>
      </c>
      <c r="H139" s="79"/>
      <c r="I139" s="289" t="s">
        <v>8786</v>
      </c>
      <c r="J139" s="367" t="s">
        <v>8775</v>
      </c>
    </row>
    <row r="140" spans="2:10" ht="66" customHeight="1" thickBot="1">
      <c r="C140" s="223" t="s">
        <v>8538</v>
      </c>
      <c r="D140" s="429" t="s">
        <v>8611</v>
      </c>
      <c r="E140" s="430"/>
      <c r="F140" s="431"/>
      <c r="G140" s="329" t="str">
        <f>IF(ISBLANK(H140),"必須","入力済")</f>
        <v>必須</v>
      </c>
      <c r="H140" s="71"/>
      <c r="I140" s="290" t="s">
        <v>8623</v>
      </c>
      <c r="J140" s="367" t="s">
        <v>9094</v>
      </c>
    </row>
    <row r="141" spans="2:10" ht="33.75" thickBot="1">
      <c r="C141" s="223" t="s">
        <v>8539</v>
      </c>
      <c r="D141" s="429" t="s">
        <v>8474</v>
      </c>
      <c r="E141" s="430"/>
      <c r="F141" s="431"/>
      <c r="G141" s="322" t="str">
        <f>IF(ISBLANK(H141),"該当の場合は必須","入力済")</f>
        <v>該当の場合は必須</v>
      </c>
      <c r="H141" s="74"/>
      <c r="I141" s="271" t="s">
        <v>8788</v>
      </c>
      <c r="J141" s="367" t="s">
        <v>8773</v>
      </c>
    </row>
    <row r="142" spans="2:10" ht="33" customHeight="1" thickBot="1">
      <c r="C142" s="223" t="s">
        <v>8540</v>
      </c>
      <c r="D142" s="429" t="s">
        <v>8061</v>
      </c>
      <c r="E142" s="430"/>
      <c r="F142" s="431"/>
      <c r="G142" s="328" t="str">
        <f>IF(ISBLANK(H142),"可能な限り","入力済")</f>
        <v>可能な限り</v>
      </c>
      <c r="H142" s="81"/>
      <c r="I142" s="291" t="s">
        <v>8786</v>
      </c>
      <c r="J142" s="367" t="s">
        <v>9080</v>
      </c>
    </row>
    <row r="143" spans="2:10" ht="33" customHeight="1" thickBot="1">
      <c r="C143" s="223" t="s">
        <v>8541</v>
      </c>
      <c r="D143" s="429" t="s">
        <v>8475</v>
      </c>
      <c r="E143" s="430"/>
      <c r="F143" s="431"/>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3" t="s">
        <v>189</v>
      </c>
      <c r="E146" s="424"/>
      <c r="F146" s="425"/>
      <c r="G146" s="218" t="s">
        <v>8557</v>
      </c>
      <c r="H146" s="219" t="s">
        <v>190</v>
      </c>
      <c r="I146" s="218" t="s">
        <v>8621</v>
      </c>
      <c r="J146" s="220" t="s">
        <v>8625</v>
      </c>
    </row>
    <row r="147" spans="2:10" ht="33" customHeight="1" thickBot="1">
      <c r="C147" s="223" t="s">
        <v>8036</v>
      </c>
      <c r="D147" s="445" t="s">
        <v>8579</v>
      </c>
      <c r="E147" s="446"/>
      <c r="F147" s="447"/>
      <c r="G147" s="313" t="str">
        <f>IF(ISBLANK(H147),"必須","入力済")</f>
        <v>必須</v>
      </c>
      <c r="H147" s="92"/>
      <c r="I147" s="273" t="s">
        <v>8786</v>
      </c>
      <c r="J147" s="364" t="s">
        <v>8776</v>
      </c>
    </row>
    <row r="148" spans="2:10" ht="33" customHeight="1" thickBot="1">
      <c r="C148" s="223" t="s">
        <v>8037</v>
      </c>
      <c r="D148" s="445" t="s">
        <v>8580</v>
      </c>
      <c r="E148" s="446"/>
      <c r="F148" s="447"/>
      <c r="G148" s="313" t="str">
        <f>IF(ISBLANK(H148),"必須","入力済")</f>
        <v>必須</v>
      </c>
      <c r="H148" s="93"/>
      <c r="I148" s="276" t="s">
        <v>8786</v>
      </c>
      <c r="J148" s="364" t="s">
        <v>8777</v>
      </c>
    </row>
    <row r="149" spans="2:10" ht="33" customHeight="1" thickBot="1">
      <c r="C149" s="223" t="s">
        <v>8038</v>
      </c>
      <c r="D149" s="445" t="s">
        <v>8581</v>
      </c>
      <c r="E149" s="446"/>
      <c r="F149" s="447"/>
      <c r="G149" s="313" t="str">
        <f>IF(ISBLANK(H149),"必須","自動計算")</f>
        <v>自動計算</v>
      </c>
      <c r="H149" s="336" t="str">
        <f>IF(OR(H147="", H148="", H147=0), "", CEILING(H148/H147, 1))</f>
        <v/>
      </c>
      <c r="I149" s="294" t="s">
        <v>8638</v>
      </c>
      <c r="J149" s="364" t="s">
        <v>9084</v>
      </c>
    </row>
    <row r="150" spans="2:10" ht="33" customHeight="1" thickBot="1">
      <c r="C150" s="223" t="s">
        <v>8039</v>
      </c>
      <c r="D150" s="429" t="s">
        <v>8582</v>
      </c>
      <c r="E150" s="430"/>
      <c r="F150" s="431"/>
      <c r="G150" s="322" t="str">
        <f>IF(ISBLANK(H150),"必須","入力済")</f>
        <v>必須</v>
      </c>
      <c r="H150" s="77"/>
      <c r="I150" s="271" t="s">
        <v>9041</v>
      </c>
      <c r="J150" s="367" t="s">
        <v>8778</v>
      </c>
    </row>
    <row r="151" spans="2:10" ht="19.5" thickBot="1"/>
    <row r="152" spans="2:10" ht="63" customHeight="1" thickBot="1">
      <c r="C152" s="223" t="s">
        <v>8040</v>
      </c>
      <c r="D152" s="445" t="s">
        <v>8610</v>
      </c>
      <c r="E152" s="446"/>
      <c r="F152" s="447"/>
      <c r="G152" s="318" t="str">
        <f>IF(ISBLANK($H$152), "必須",  "入力済")</f>
        <v>必須</v>
      </c>
      <c r="H152" s="94"/>
      <c r="I152" s="275" t="s">
        <v>8786</v>
      </c>
      <c r="J152" s="364" t="s">
        <v>8779</v>
      </c>
    </row>
    <row r="153" spans="2:10" ht="18">
      <c r="F153" s="251"/>
      <c r="G153" s="251"/>
      <c r="H153" s="252"/>
      <c r="I153" s="26"/>
      <c r="J153" s="27"/>
    </row>
    <row r="154" spans="2:10" ht="24">
      <c r="B154" s="28" t="s">
        <v>8478</v>
      </c>
      <c r="C154" s="23"/>
      <c r="D154" s="23"/>
      <c r="E154" s="23"/>
      <c r="I154" s="26"/>
      <c r="J154" s="27"/>
    </row>
    <row r="155" spans="2:10" ht="19.5">
      <c r="C155" s="29" t="s">
        <v>194</v>
      </c>
      <c r="D155" s="398" t="s">
        <v>189</v>
      </c>
      <c r="E155" s="399"/>
      <c r="F155" s="400"/>
      <c r="G155" s="29" t="s">
        <v>8557</v>
      </c>
      <c r="H155" s="295" t="s">
        <v>190</v>
      </c>
      <c r="I155" s="29" t="s">
        <v>8621</v>
      </c>
      <c r="J155" s="296" t="s">
        <v>8625</v>
      </c>
    </row>
    <row r="156" spans="2:10" ht="33" customHeight="1" thickBot="1">
      <c r="C156" s="229" t="s">
        <v>8036</v>
      </c>
      <c r="D156" s="442" t="s">
        <v>8583</v>
      </c>
      <c r="E156" s="443"/>
      <c r="F156" s="444"/>
      <c r="G156" s="306" t="str">
        <f>IF(ISBLANK(H156),"必須","入力済")</f>
        <v>必須</v>
      </c>
      <c r="H156" s="62"/>
      <c r="I156" s="247" t="s">
        <v>8623</v>
      </c>
      <c r="J156" s="355" t="s">
        <v>8639</v>
      </c>
    </row>
    <row r="157" spans="2:10" ht="33" customHeight="1" thickBot="1">
      <c r="C157" s="223" t="s">
        <v>8037</v>
      </c>
      <c r="D157" s="432" t="s">
        <v>8584</v>
      </c>
      <c r="E157" s="433"/>
      <c r="F157" s="434"/>
      <c r="G157" s="316" t="str">
        <f>IF(ISBLANK(H157),"必須","入力済")</f>
        <v>必須</v>
      </c>
      <c r="H157" s="71"/>
      <c r="I157" s="288" t="s">
        <v>8623</v>
      </c>
      <c r="J157" s="367" t="s">
        <v>8640</v>
      </c>
    </row>
    <row r="158" spans="2:10" ht="314.25" thickBot="1">
      <c r="C158" s="223" t="s">
        <v>8038</v>
      </c>
      <c r="D158" s="452" t="s">
        <v>8620</v>
      </c>
      <c r="E158" s="446"/>
      <c r="F158" s="447"/>
      <c r="G158" s="318" t="str">
        <f>IF(ISBLANK(H158), "必須", "入力済" &amp; CHAR(10) &amp; "（" &amp; LEN(SUBSTITUTE(H158, CHAR(10), "")) &amp; "文字）")</f>
        <v>必須</v>
      </c>
      <c r="H158" s="73"/>
      <c r="I158" s="297" t="s">
        <v>8788</v>
      </c>
      <c r="J158" s="381" t="s">
        <v>9042</v>
      </c>
    </row>
    <row r="159" spans="2:10" ht="66.75" thickBot="1">
      <c r="C159" s="223" t="s">
        <v>8039</v>
      </c>
      <c r="D159" s="445" t="s">
        <v>8505</v>
      </c>
      <c r="E159" s="446"/>
      <c r="F159" s="447"/>
      <c r="G159" s="331" t="str">
        <f>IF(ISBLANK(H159), "必須", "入力済" &amp; CHAR(10) &amp; "（" &amp; LEN(SUBSTITUTE(H159, CHAR(10), "")) &amp; "文字）")</f>
        <v>必須</v>
      </c>
      <c r="H159" s="86"/>
      <c r="I159" s="275" t="s">
        <v>8788</v>
      </c>
      <c r="J159" s="382" t="s">
        <v>9043</v>
      </c>
    </row>
    <row r="160" spans="2:10" ht="33" customHeight="1" thickBot="1">
      <c r="C160" s="223" t="s">
        <v>8040</v>
      </c>
      <c r="D160" s="445" t="s">
        <v>8507</v>
      </c>
      <c r="E160" s="446"/>
      <c r="F160" s="447"/>
      <c r="G160" s="319" t="str">
        <f>IF(ISBLANK(H160),"必須","入力済")</f>
        <v>必須</v>
      </c>
      <c r="H160" s="70"/>
      <c r="I160" s="272" t="s">
        <v>8623</v>
      </c>
      <c r="J160" s="383" t="s">
        <v>8641</v>
      </c>
    </row>
    <row r="161" spans="2:10" ht="49.5" customHeight="1" thickBot="1">
      <c r="C161" s="223" t="s">
        <v>8534</v>
      </c>
      <c r="D161" s="452" t="s">
        <v>8746</v>
      </c>
      <c r="E161" s="446"/>
      <c r="F161" s="447"/>
      <c r="G161" s="321" t="str">
        <f>IF(ISBLANK(H161),"必須","入力済")</f>
        <v>必須</v>
      </c>
      <c r="H161" s="69"/>
      <c r="I161" s="273" t="s">
        <v>8786</v>
      </c>
      <c r="J161" s="364" t="s">
        <v>8780</v>
      </c>
    </row>
    <row r="162" spans="2:10" ht="33" customHeight="1" thickBot="1">
      <c r="C162" s="223" t="s">
        <v>8535</v>
      </c>
      <c r="D162" s="453" t="s">
        <v>8508</v>
      </c>
      <c r="E162" s="454"/>
      <c r="F162" s="455"/>
      <c r="G162" s="332" t="str">
        <f>IF(ISBLANK(H162),"該当の場合は必須","入力済")</f>
        <v>該当の場合は必須</v>
      </c>
      <c r="H162" s="79"/>
      <c r="I162" s="289" t="s">
        <v>8978</v>
      </c>
      <c r="J162" s="367" t="s">
        <v>8781</v>
      </c>
    </row>
    <row r="163" spans="2:10" ht="33" customHeight="1" thickBot="1">
      <c r="C163" s="223"/>
      <c r="D163" s="426" t="s">
        <v>8648</v>
      </c>
      <c r="E163" s="427"/>
      <c r="F163" s="427"/>
      <c r="G163" s="427"/>
      <c r="H163" s="427"/>
      <c r="I163" s="427"/>
      <c r="J163" s="428"/>
    </row>
    <row r="164" spans="2:10" ht="33" customHeight="1" thickBot="1">
      <c r="C164" s="223" t="s">
        <v>8536</v>
      </c>
      <c r="D164" s="445" t="s">
        <v>8685</v>
      </c>
      <c r="E164" s="446"/>
      <c r="F164" s="447"/>
      <c r="G164" s="319" t="str">
        <f>IF(ISBLANK(H164),"必須","入力済")</f>
        <v>必須</v>
      </c>
      <c r="H164" s="70"/>
      <c r="I164" s="272" t="s">
        <v>8623</v>
      </c>
      <c r="J164" s="383" t="s">
        <v>8684</v>
      </c>
    </row>
    <row r="165" spans="2:10" ht="33" customHeight="1" thickBot="1">
      <c r="C165" s="223" t="s">
        <v>8537</v>
      </c>
      <c r="D165" s="429" t="s">
        <v>8509</v>
      </c>
      <c r="E165" s="430"/>
      <c r="F165" s="431"/>
      <c r="G165" s="328" t="str">
        <f>IF(ISBLANK(H165),"該当する場合","入力済")</f>
        <v>該当する場合</v>
      </c>
      <c r="H165" s="71"/>
      <c r="I165" s="288" t="s">
        <v>8623</v>
      </c>
      <c r="J165" s="384" t="s">
        <v>8642</v>
      </c>
    </row>
    <row r="166" spans="2:10" ht="33" customHeight="1" thickBot="1">
      <c r="C166" s="223" t="s">
        <v>8538</v>
      </c>
      <c r="D166" s="429" t="s">
        <v>8510</v>
      </c>
      <c r="E166" s="430"/>
      <c r="F166" s="431"/>
      <c r="G166" s="328" t="str">
        <f t="shared" ref="G166:G168" si="5">IF(ISBLANK(H166),"該当する場合","入力済")</f>
        <v>該当する場合</v>
      </c>
      <c r="H166" s="71"/>
      <c r="I166" s="288" t="s">
        <v>8623</v>
      </c>
      <c r="J166" s="384" t="s">
        <v>8643</v>
      </c>
    </row>
    <row r="167" spans="2:10" ht="33" customHeight="1" thickBot="1">
      <c r="C167" s="223" t="s">
        <v>8539</v>
      </c>
      <c r="D167" s="429" t="s">
        <v>8511</v>
      </c>
      <c r="E167" s="430"/>
      <c r="F167" s="431"/>
      <c r="G167" s="328" t="str">
        <f t="shared" si="5"/>
        <v>該当する場合</v>
      </c>
      <c r="H167" s="71"/>
      <c r="I167" s="288" t="s">
        <v>8623</v>
      </c>
      <c r="J167" s="384" t="s">
        <v>8644</v>
      </c>
    </row>
    <row r="168" spans="2:10" ht="33" customHeight="1" thickBot="1">
      <c r="C168" s="223" t="s">
        <v>8540</v>
      </c>
      <c r="D168" s="429" t="s">
        <v>1</v>
      </c>
      <c r="E168" s="430"/>
      <c r="F168" s="431"/>
      <c r="G168" s="328" t="str">
        <f t="shared" si="5"/>
        <v>該当する場合</v>
      </c>
      <c r="H168" s="71"/>
      <c r="I168" s="288" t="s">
        <v>8623</v>
      </c>
      <c r="J168" s="384" t="s">
        <v>8645</v>
      </c>
    </row>
    <row r="169" spans="2:10" ht="33.75" thickBot="1">
      <c r="C169" s="223" t="s">
        <v>8541</v>
      </c>
      <c r="D169" s="432" t="s">
        <v>8760</v>
      </c>
      <c r="E169" s="433"/>
      <c r="F169" s="434"/>
      <c r="G169" s="328" t="str">
        <f>IF(ISBLANK(H169),"必須","入力済")</f>
        <v>必須</v>
      </c>
      <c r="H169" s="74"/>
      <c r="I169" s="271" t="s">
        <v>8788</v>
      </c>
      <c r="J169" s="367" t="s">
        <v>8782</v>
      </c>
    </row>
    <row r="170" spans="2:10" ht="33.75" thickBot="1">
      <c r="C170" s="223" t="s">
        <v>8542</v>
      </c>
      <c r="D170" s="429" t="s">
        <v>8761</v>
      </c>
      <c r="E170" s="430"/>
      <c r="F170" s="431"/>
      <c r="G170" s="328" t="str">
        <f>IF(ISBLANK(H170),"必須","入力済")</f>
        <v>必須</v>
      </c>
      <c r="H170" s="74"/>
      <c r="I170" s="271" t="s">
        <v>8788</v>
      </c>
      <c r="J170" s="367" t="s">
        <v>8783</v>
      </c>
    </row>
    <row r="171" spans="2:10">
      <c r="F171" s="277"/>
      <c r="G171" s="277"/>
      <c r="H171" s="298"/>
      <c r="I171" s="26"/>
      <c r="J171" s="27"/>
    </row>
    <row r="172" spans="2:10" ht="24">
      <c r="B172" s="28" t="s">
        <v>8512</v>
      </c>
      <c r="C172" s="23"/>
      <c r="D172" s="23"/>
      <c r="E172" s="23"/>
      <c r="I172" s="26"/>
      <c r="J172" s="27"/>
    </row>
    <row r="173" spans="2:10" ht="19.5">
      <c r="C173" s="29" t="s">
        <v>194</v>
      </c>
      <c r="D173" s="398" t="s">
        <v>189</v>
      </c>
      <c r="E173" s="399"/>
      <c r="F173" s="400"/>
      <c r="G173" s="29" t="s">
        <v>8557</v>
      </c>
      <c r="H173" s="295" t="s">
        <v>190</v>
      </c>
      <c r="I173" s="29" t="s">
        <v>8621</v>
      </c>
      <c r="J173" s="296" t="s">
        <v>8625</v>
      </c>
    </row>
    <row r="174" spans="2:10" ht="33" customHeight="1" thickBot="1">
      <c r="C174" s="229" t="s">
        <v>8036</v>
      </c>
      <c r="D174" s="442" t="s">
        <v>8513</v>
      </c>
      <c r="E174" s="443"/>
      <c r="F174" s="444"/>
      <c r="G174" s="333" t="str">
        <f>IF(ISBLANK(H174),"必須","入力済")</f>
        <v>必須</v>
      </c>
      <c r="H174" s="62"/>
      <c r="I174" s="247" t="s">
        <v>8623</v>
      </c>
      <c r="J174" s="385" t="s">
        <v>8646</v>
      </c>
    </row>
    <row r="175" spans="2:10" ht="83.25" thickBot="1">
      <c r="C175" s="223" t="s">
        <v>8037</v>
      </c>
      <c r="D175" s="432" t="s">
        <v>8585</v>
      </c>
      <c r="E175" s="433"/>
      <c r="F175" s="434"/>
      <c r="G175" s="322" t="str">
        <f>IF(ISBLANK(H175), "必須", "入力済" &amp; CHAR(10) &amp; "（" &amp; LEN(SUBSTITUTE(H175, CHAR(10), "")) &amp; "文字）")</f>
        <v>必須</v>
      </c>
      <c r="H175" s="80"/>
      <c r="I175" s="299" t="s">
        <v>8788</v>
      </c>
      <c r="J175" s="386" t="s">
        <v>9061</v>
      </c>
    </row>
    <row r="176" spans="2:10" ht="33" customHeight="1" thickBot="1">
      <c r="C176" s="223" t="s">
        <v>8038</v>
      </c>
      <c r="D176" s="429" t="s">
        <v>8586</v>
      </c>
      <c r="E176" s="430"/>
      <c r="F176" s="431"/>
      <c r="G176" s="322" t="str">
        <f>IF(ISBLANK(H176),"必須","入力済")</f>
        <v>必須</v>
      </c>
      <c r="H176" s="71"/>
      <c r="I176" s="288" t="s">
        <v>8623</v>
      </c>
      <c r="J176" s="367" t="s">
        <v>8682</v>
      </c>
    </row>
    <row r="177" spans="2:10" ht="33.75" thickBot="1">
      <c r="C177" s="223" t="s">
        <v>8039</v>
      </c>
      <c r="D177" s="429" t="s">
        <v>8587</v>
      </c>
      <c r="E177" s="430"/>
      <c r="F177" s="431"/>
      <c r="G177" s="322" t="str">
        <f>IF(ISBLANK(H177),"必須","入力済")</f>
        <v>必須</v>
      </c>
      <c r="H177" s="74"/>
      <c r="I177" s="299" t="s">
        <v>8788</v>
      </c>
      <c r="J177" s="367" t="s">
        <v>8784</v>
      </c>
    </row>
    <row r="178" spans="2:10" ht="33" customHeight="1">
      <c r="C178" s="225" t="s">
        <v>8040</v>
      </c>
      <c r="D178" s="435" t="s">
        <v>8588</v>
      </c>
      <c r="E178" s="438" t="s">
        <v>8686</v>
      </c>
      <c r="F178" s="439"/>
      <c r="G178" s="334" t="str">
        <f>IF(ISBLANK(H178),"必須","入力済")</f>
        <v>必須</v>
      </c>
      <c r="H178" s="78"/>
      <c r="I178" s="243" t="s">
        <v>8623</v>
      </c>
      <c r="J178" s="387" t="s">
        <v>9069</v>
      </c>
    </row>
    <row r="179" spans="2:10" ht="33" customHeight="1">
      <c r="C179" s="227" t="s">
        <v>8534</v>
      </c>
      <c r="D179" s="436"/>
      <c r="E179" s="448" t="s">
        <v>8047</v>
      </c>
      <c r="F179" s="449"/>
      <c r="G179" s="324" t="str">
        <f t="shared" ref="G179:G182" si="6">IF(ISBLANK(H179),"該当する場合","入力済")</f>
        <v>該当する場合</v>
      </c>
      <c r="H179" s="60"/>
      <c r="I179" s="281" t="s">
        <v>8623</v>
      </c>
      <c r="J179" s="388" t="s">
        <v>8689</v>
      </c>
    </row>
    <row r="180" spans="2:10" ht="33" customHeight="1">
      <c r="C180" s="227" t="s">
        <v>8535</v>
      </c>
      <c r="D180" s="436"/>
      <c r="E180" s="448" t="s">
        <v>9038</v>
      </c>
      <c r="F180" s="449"/>
      <c r="G180" s="324" t="str">
        <f t="shared" si="6"/>
        <v>該当する場合</v>
      </c>
      <c r="H180" s="60"/>
      <c r="I180" s="281" t="s">
        <v>8623</v>
      </c>
      <c r="J180" s="388" t="s">
        <v>8690</v>
      </c>
    </row>
    <row r="181" spans="2:10" ht="33" customHeight="1">
      <c r="C181" s="227" t="s">
        <v>8536</v>
      </c>
      <c r="D181" s="436"/>
      <c r="E181" s="448" t="s">
        <v>8515</v>
      </c>
      <c r="F181" s="449"/>
      <c r="G181" s="324" t="str">
        <f t="shared" si="6"/>
        <v>該当する場合</v>
      </c>
      <c r="H181" s="60"/>
      <c r="I181" s="281" t="s">
        <v>8623</v>
      </c>
      <c r="J181" s="388" t="s">
        <v>8691</v>
      </c>
    </row>
    <row r="182" spans="2:10" ht="33" customHeight="1">
      <c r="C182" s="227" t="s">
        <v>8537</v>
      </c>
      <c r="D182" s="436"/>
      <c r="E182" s="448" t="s">
        <v>1</v>
      </c>
      <c r="F182" s="449"/>
      <c r="G182" s="324" t="str">
        <f t="shared" si="6"/>
        <v>該当する場合</v>
      </c>
      <c r="H182" s="60"/>
      <c r="I182" s="281" t="s">
        <v>8623</v>
      </c>
      <c r="J182" s="388" t="s">
        <v>8692</v>
      </c>
    </row>
    <row r="183" spans="2:10" ht="33">
      <c r="C183" s="227" t="s">
        <v>8538</v>
      </c>
      <c r="D183" s="436"/>
      <c r="E183" s="469" t="s">
        <v>8748</v>
      </c>
      <c r="F183" s="470"/>
      <c r="G183" s="305" t="str">
        <f>IF(ISBLANK(H183),"必須","入力済")</f>
        <v>必須</v>
      </c>
      <c r="H183" s="103"/>
      <c r="I183" s="300" t="s">
        <v>8788</v>
      </c>
      <c r="J183" s="354" t="s">
        <v>8785</v>
      </c>
    </row>
    <row r="184" spans="2:10" ht="33" customHeight="1" thickBot="1">
      <c r="C184" s="229" t="s">
        <v>8539</v>
      </c>
      <c r="D184" s="437"/>
      <c r="E184" s="440" t="s">
        <v>8589</v>
      </c>
      <c r="F184" s="441"/>
      <c r="G184" s="326" t="str">
        <f>IF(ISBLANK(H184),"必須","入力済")</f>
        <v>必須</v>
      </c>
      <c r="H184" s="75"/>
      <c r="I184" s="301" t="s">
        <v>8786</v>
      </c>
      <c r="J184" s="363" t="s">
        <v>9070</v>
      </c>
    </row>
    <row r="185" spans="2:10"/>
    <row r="186" spans="2:10" ht="24">
      <c r="B186" s="28" t="s">
        <v>8516</v>
      </c>
      <c r="C186" s="23"/>
      <c r="D186" s="23"/>
      <c r="E186" s="23"/>
    </row>
    <row r="187" spans="2:10" ht="20.25" thickBot="1">
      <c r="C187" s="218" t="s">
        <v>194</v>
      </c>
      <c r="D187" s="423" t="s">
        <v>189</v>
      </c>
      <c r="E187" s="424"/>
      <c r="F187" s="425"/>
      <c r="G187" s="218" t="s">
        <v>8557</v>
      </c>
      <c r="H187" s="219" t="s">
        <v>190</v>
      </c>
      <c r="I187" s="218" t="s">
        <v>8621</v>
      </c>
      <c r="J187" s="220" t="s">
        <v>8625</v>
      </c>
    </row>
    <row r="188" spans="2:10" ht="264.75" thickBot="1">
      <c r="C188" s="223" t="s">
        <v>8036</v>
      </c>
      <c r="D188" s="475" t="s">
        <v>8517</v>
      </c>
      <c r="E188" s="476"/>
      <c r="F188" s="477"/>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8" sqref="A18:R2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825" t="str">
        <f>IF(ISBLANK(行政用!H17), "", 行政用!H17)</f>
        <v>新潟県知事</v>
      </c>
      <c r="C3" s="825"/>
      <c r="D3" s="825"/>
      <c r="E3" s="825"/>
      <c r="F3" s="825"/>
      <c r="G3" s="825"/>
      <c r="H3" s="825"/>
      <c r="I3" s="825"/>
      <c r="J3" s="825"/>
      <c r="K3" s="825"/>
      <c r="L3" s="130" t="s">
        <v>11110</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c r="AF4" s="831" t="s">
        <v>8390</v>
      </c>
      <c r="AG4" s="832"/>
      <c r="AH4" s="832"/>
      <c r="AI4" s="833"/>
      <c r="AJ4" s="834" t="str">
        <f>IF(ISBLANK(入力フォーム!H67), "", 入力フォーム!H67)</f>
        <v/>
      </c>
      <c r="AK4" s="834"/>
      <c r="AL4" s="834"/>
      <c r="AM4" s="834"/>
      <c r="AN4" s="834"/>
      <c r="AO4" s="834"/>
      <c r="AP4" s="834"/>
      <c r="AQ4" s="834"/>
      <c r="AR4" s="834"/>
      <c r="AS4" s="834"/>
    </row>
    <row r="5" spans="1:53" ht="16.5" customHeight="1">
      <c r="A5" s="131"/>
      <c r="B5" s="835" t="s">
        <v>8479</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8391</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9090</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9091</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3" t="s">
        <v>8106</v>
      </c>
      <c r="B9" s="526"/>
      <c r="C9" s="526"/>
      <c r="D9" s="526"/>
      <c r="E9" s="804"/>
      <c r="F9" s="807" t="str">
        <f>IF(ISBLANK(入力フォーム!H7), "", 入力フォーム!H7)</f>
        <v/>
      </c>
      <c r="G9" s="808"/>
      <c r="H9" s="808"/>
      <c r="I9" s="808"/>
      <c r="J9" s="808"/>
      <c r="K9" s="808"/>
      <c r="L9" s="808"/>
      <c r="M9" s="808"/>
      <c r="N9" s="808"/>
      <c r="O9" s="809"/>
      <c r="P9" s="803" t="s">
        <v>8392</v>
      </c>
      <c r="Q9" s="526"/>
      <c r="R9" s="526"/>
      <c r="S9" s="526"/>
      <c r="T9" s="804"/>
      <c r="U9" s="813" t="str">
        <f>IF(入力フォーム!H8="所有権","☑","□")</f>
        <v>□</v>
      </c>
      <c r="V9" s="815" t="s">
        <v>8393</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8394</v>
      </c>
      <c r="AI9" s="815"/>
      <c r="AJ9" s="815"/>
      <c r="AK9" s="815"/>
      <c r="AL9" s="136"/>
      <c r="AM9" s="136"/>
      <c r="AN9" s="526" t="s">
        <v>8101</v>
      </c>
      <c r="AO9" s="843" t="str">
        <f>IF(入力フォーム!H10="移転","☑","□")</f>
        <v>□</v>
      </c>
      <c r="AP9" s="526" t="s">
        <v>8465</v>
      </c>
      <c r="AQ9" s="526"/>
      <c r="AR9" s="843" t="str">
        <f>IF(入力フォーム!H10="設定","☑","□")</f>
        <v>□</v>
      </c>
      <c r="AS9" s="526" t="s">
        <v>8395</v>
      </c>
      <c r="AT9" s="527"/>
    </row>
    <row r="10" spans="1:53" ht="19.5" customHeight="1" thickBot="1">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8396</v>
      </c>
      <c r="AA10" s="138"/>
      <c r="AB10" s="138"/>
      <c r="AC10" s="845" t="str">
        <f>IF(ISBLANK(入力フォーム!H9), "", 入力フォーム!H9)</f>
        <v/>
      </c>
      <c r="AD10" s="845"/>
      <c r="AE10" s="845"/>
      <c r="AF10" s="845"/>
      <c r="AG10" s="845"/>
      <c r="AH10" s="845"/>
      <c r="AI10" s="845"/>
      <c r="AJ10" s="845"/>
      <c r="AK10" s="845"/>
      <c r="AL10" s="845"/>
      <c r="AM10" s="137" t="s">
        <v>8397</v>
      </c>
      <c r="AN10" s="641"/>
      <c r="AO10" s="643"/>
      <c r="AP10" s="641"/>
      <c r="AQ10" s="641"/>
      <c r="AR10" s="643"/>
      <c r="AS10" s="641"/>
      <c r="AT10" s="844"/>
    </row>
    <row r="11" spans="1:53" ht="18" customHeight="1">
      <c r="A11" s="521" t="s">
        <v>8398</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8399</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c r="A12" s="139" t="s">
        <v>8400</v>
      </c>
      <c r="B12" s="140"/>
      <c r="C12" s="140"/>
      <c r="D12" s="140"/>
      <c r="E12" s="140"/>
      <c r="F12" s="140"/>
      <c r="G12" s="140"/>
      <c r="H12" s="140"/>
      <c r="I12" s="140"/>
      <c r="J12" s="140"/>
      <c r="K12" s="771" t="s">
        <v>8401</v>
      </c>
      <c r="L12" s="772"/>
      <c r="M12" s="772"/>
      <c r="N12" s="772"/>
      <c r="O12" s="141" t="s">
        <v>8402</v>
      </c>
      <c r="P12" s="824" t="str">
        <f>IF(入力フォーム!H32="無", 0, IF(ISBLANK(入力フォーム!H33), "", 入力フォーム!H33))</f>
        <v/>
      </c>
      <c r="Q12" s="824"/>
      <c r="R12" s="142" t="s">
        <v>8403</v>
      </c>
      <c r="S12" s="735" t="s">
        <v>8098</v>
      </c>
      <c r="T12" s="736"/>
      <c r="U12" s="736"/>
      <c r="V12" s="736"/>
      <c r="W12" s="736"/>
      <c r="X12" s="736"/>
      <c r="Y12" s="737"/>
      <c r="Z12" s="139" t="s">
        <v>8400</v>
      </c>
      <c r="AA12" s="140"/>
      <c r="AB12" s="140"/>
      <c r="AC12" s="140"/>
      <c r="AD12" s="140"/>
      <c r="AE12" s="140"/>
      <c r="AF12" s="140"/>
      <c r="AG12" s="140"/>
      <c r="AH12" s="140"/>
      <c r="AI12" s="140"/>
      <c r="AJ12" s="140"/>
      <c r="AK12" s="140"/>
      <c r="AL12" s="140"/>
      <c r="AM12" s="771" t="s">
        <v>8404</v>
      </c>
      <c r="AN12" s="772"/>
      <c r="AO12" s="772"/>
      <c r="AP12" s="772"/>
      <c r="AQ12" s="141" t="s">
        <v>8402</v>
      </c>
      <c r="AR12" s="773" t="str">
        <f>IF(入力フォーム!H45="無", 0, IF(ISBLANK(入力フォーム!H46), "", 入力フォーム!H46))</f>
        <v/>
      </c>
      <c r="AS12" s="773"/>
      <c r="AT12" s="143" t="s">
        <v>8403</v>
      </c>
    </row>
    <row r="13" spans="1:53" ht="30.75" customHeight="1">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8463</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8462</v>
      </c>
      <c r="U16" s="819"/>
      <c r="V16" s="819"/>
      <c r="W16" s="819"/>
      <c r="X16" s="820" t="s">
        <v>8405</v>
      </c>
      <c r="Y16" s="821"/>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8472</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c r="A21" s="754" t="s">
        <v>8407</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8595</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c r="A22" s="759" t="s">
        <v>8408</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8596</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8597</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8598</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c r="A25" s="746" t="s">
        <v>8407</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8420</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7" t="s">
        <v>8409</v>
      </c>
      <c r="B29" s="698"/>
      <c r="C29" s="698"/>
      <c r="D29" s="698"/>
      <c r="E29" s="698"/>
      <c r="F29" s="698"/>
      <c r="G29" s="698"/>
      <c r="H29" s="698"/>
      <c r="I29" s="698"/>
      <c r="J29" s="698"/>
      <c r="K29" s="698"/>
      <c r="L29" s="698"/>
      <c r="M29" s="698"/>
      <c r="N29" s="698"/>
      <c r="O29" s="698"/>
      <c r="P29" s="698"/>
      <c r="Q29" s="698"/>
      <c r="R29" s="698"/>
      <c r="S29" s="698"/>
      <c r="T29" s="699"/>
      <c r="U29" s="703" t="s">
        <v>8410</v>
      </c>
      <c r="V29" s="698"/>
      <c r="W29" s="698"/>
      <c r="X29" s="699"/>
      <c r="Y29" s="705" t="s">
        <v>8411</v>
      </c>
      <c r="Z29" s="706"/>
      <c r="AA29" s="706"/>
      <c r="AB29" s="707"/>
      <c r="AC29" s="703" t="s">
        <v>8612</v>
      </c>
      <c r="AD29" s="698"/>
      <c r="AE29" s="698"/>
      <c r="AF29" s="698"/>
      <c r="AG29" s="698"/>
      <c r="AH29" s="713" t="s">
        <v>8459</v>
      </c>
      <c r="AI29" s="714"/>
      <c r="AJ29" s="715"/>
      <c r="AK29" s="703" t="s">
        <v>8412</v>
      </c>
      <c r="AL29" s="698"/>
      <c r="AM29" s="698"/>
      <c r="AN29" s="698"/>
      <c r="AO29" s="699"/>
      <c r="AP29" s="703" t="s">
        <v>8458</v>
      </c>
      <c r="AQ29" s="698"/>
      <c r="AR29" s="698"/>
      <c r="AS29" s="698"/>
      <c r="AT29" s="719"/>
    </row>
    <row r="30" spans="1:82" ht="29.45" customHeight="1">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c r="A41" s="168"/>
      <c r="B41" s="169"/>
      <c r="C41" s="638" t="s">
        <v>8413</v>
      </c>
      <c r="D41" s="639"/>
      <c r="E41" s="642" t="str">
        <f>IF(IFERROR(入力フォーム!H53, 0)=0, "", IFERROR(入力フォーム!H53, 0))</f>
        <v/>
      </c>
      <c r="F41" s="642"/>
      <c r="G41" s="639" t="s">
        <v>8414</v>
      </c>
      <c r="H41" s="644"/>
      <c r="I41" s="646" t="s">
        <v>8415</v>
      </c>
      <c r="J41" s="646"/>
      <c r="K41" s="646"/>
      <c r="L41" s="646"/>
      <c r="M41" s="646"/>
      <c r="N41" s="646"/>
      <c r="O41" s="646"/>
      <c r="P41" s="646"/>
      <c r="Q41" s="646"/>
      <c r="R41" s="646"/>
      <c r="S41" s="646"/>
      <c r="T41" s="647"/>
      <c r="U41" s="650"/>
      <c r="V41" s="651"/>
      <c r="W41" s="651"/>
      <c r="X41" s="651"/>
      <c r="Y41" s="521" t="s">
        <v>8416</v>
      </c>
      <c r="Z41" s="522"/>
      <c r="AA41" s="522"/>
      <c r="AB41" s="579"/>
      <c r="AC41" s="651"/>
      <c r="AD41" s="651"/>
      <c r="AE41" s="651"/>
      <c r="AF41" s="651"/>
      <c r="AG41" s="651"/>
      <c r="AH41" s="651"/>
      <c r="AI41" s="651"/>
      <c r="AJ41" s="651"/>
      <c r="AK41" s="521" t="s">
        <v>8416</v>
      </c>
      <c r="AL41" s="522"/>
      <c r="AM41" s="522"/>
      <c r="AN41" s="522"/>
      <c r="AO41" s="579"/>
      <c r="AP41" s="521" t="s">
        <v>8417</v>
      </c>
      <c r="AQ41" s="522"/>
      <c r="AR41" s="522"/>
      <c r="AS41" s="522"/>
      <c r="AT41" s="579"/>
    </row>
    <row r="42" spans="1:46" ht="32.450000000000003" customHeight="1" thickBot="1">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1" t="s">
        <v>8094</v>
      </c>
      <c r="B49" s="522"/>
      <c r="C49" s="522"/>
      <c r="D49" s="522"/>
      <c r="E49" s="522"/>
      <c r="F49" s="522"/>
      <c r="G49" s="522"/>
      <c r="H49" s="522"/>
      <c r="I49" s="524" t="s">
        <v>8453</v>
      </c>
      <c r="J49" s="522"/>
      <c r="K49" s="522"/>
      <c r="L49" s="522"/>
      <c r="M49" s="522"/>
      <c r="N49" s="522"/>
      <c r="O49" s="522"/>
      <c r="P49" s="579"/>
      <c r="Q49" s="521" t="s">
        <v>11103</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c r="A50" s="202" t="str">
        <f>IF(入力フォーム!H51="単独の届出","☑","□")</f>
        <v>□</v>
      </c>
      <c r="B50" s="175" t="s">
        <v>8093</v>
      </c>
      <c r="C50" s="169"/>
      <c r="D50" s="169"/>
      <c r="E50" s="169"/>
      <c r="F50" s="169"/>
      <c r="G50" s="169"/>
      <c r="H50" s="169"/>
      <c r="I50" s="200" t="str">
        <f>IF(入力フォーム!H156="市街化区域","☑","□")</f>
        <v>□</v>
      </c>
      <c r="J50" s="595" t="s">
        <v>8423</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3" t="s">
        <v>8424</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c r="A52" s="203" t="str">
        <f>IF(入力フォーム!H51="一団の土地（継続）","☑","□")</f>
        <v>□</v>
      </c>
      <c r="B52" s="127" t="s">
        <v>8091</v>
      </c>
      <c r="C52" s="131"/>
      <c r="D52" s="131"/>
      <c r="E52" s="131"/>
      <c r="F52" s="131"/>
      <c r="G52" s="131"/>
      <c r="H52" s="131"/>
      <c r="I52" s="601" t="s">
        <v>8488</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c r="A53" s="176" t="s">
        <v>8425</v>
      </c>
      <c r="B53" s="127" t="s">
        <v>8090</v>
      </c>
      <c r="C53" s="131"/>
      <c r="D53" s="131"/>
      <c r="E53" s="131"/>
      <c r="F53" s="131"/>
      <c r="G53" s="131"/>
      <c r="H53" s="131"/>
      <c r="I53" s="204" t="str">
        <f>IF(入力フォーム!H156="市街化調整区域","☑","□")</f>
        <v>□</v>
      </c>
      <c r="J53" s="563" t="s">
        <v>8426</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c r="A54" s="605"/>
      <c r="B54" s="606"/>
      <c r="C54" s="575" t="str">
        <f>IF(ISBLANK(入力フォーム!H52), "", 入力フォーム!H52)</f>
        <v/>
      </c>
      <c r="D54" s="575"/>
      <c r="E54" s="575"/>
      <c r="F54" s="575"/>
      <c r="G54" s="575"/>
      <c r="H54" s="576"/>
      <c r="I54" s="205" t="str">
        <f>IF(入力フォーム!H156="都市計画区域外","☑","□")</f>
        <v>□</v>
      </c>
      <c r="J54" s="577" t="s">
        <v>8427</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c r="A55" s="521" t="s">
        <v>8428</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c r="A56" s="580" t="str">
        <f>IF(ISBLANK(入力フォーム!H159), "", 入力フォーム!H159)</f>
        <v/>
      </c>
      <c r="B56" s="581"/>
      <c r="C56" s="581"/>
      <c r="D56" s="581"/>
      <c r="E56" s="581"/>
      <c r="F56" s="581"/>
      <c r="G56" s="581"/>
      <c r="H56" s="581"/>
      <c r="I56" s="581"/>
      <c r="J56" s="581"/>
      <c r="K56" s="581"/>
      <c r="L56" s="581"/>
      <c r="M56" s="581"/>
      <c r="N56" s="581"/>
      <c r="O56" s="581"/>
      <c r="P56" s="582"/>
      <c r="Q56" s="586" t="s">
        <v>8429</v>
      </c>
      <c r="R56" s="587"/>
      <c r="S56" s="587"/>
      <c r="T56" s="587"/>
      <c r="U56" s="587"/>
      <c r="V56" s="587"/>
      <c r="W56" s="587"/>
      <c r="X56" s="587"/>
      <c r="Y56" s="587"/>
      <c r="Z56" s="587"/>
      <c r="AA56" s="587"/>
      <c r="AB56" s="587"/>
      <c r="AC56" s="587"/>
      <c r="AD56" s="588" t="s">
        <v>8430</v>
      </c>
      <c r="AE56" s="589"/>
      <c r="AF56" s="589"/>
      <c r="AG56" s="589"/>
      <c r="AH56" s="589"/>
      <c r="AI56" s="589"/>
      <c r="AJ56" s="589"/>
      <c r="AK56" s="589"/>
      <c r="AL56" s="589"/>
      <c r="AM56" s="589"/>
      <c r="AN56" s="589"/>
      <c r="AO56" s="589"/>
      <c r="AP56" s="589"/>
      <c r="AQ56" s="589"/>
      <c r="AR56" s="589"/>
      <c r="AS56" s="589"/>
      <c r="AT56" s="590"/>
    </row>
    <row r="57" spans="1:52" ht="18" customHeight="1">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8431</v>
      </c>
      <c r="AF57" s="593"/>
      <c r="AG57" s="593"/>
      <c r="AH57" s="207" t="str">
        <f>IF(入力フォーム!H166="有","☑","□")</f>
        <v>□</v>
      </c>
      <c r="AI57" s="594" t="s">
        <v>8432</v>
      </c>
      <c r="AJ57" s="594"/>
      <c r="AK57" s="207" t="str">
        <f>IF(入力フォーム!H167="有","☑","□")</f>
        <v>□</v>
      </c>
      <c r="AL57" s="594" t="s">
        <v>8433</v>
      </c>
      <c r="AM57" s="594"/>
      <c r="AN57" s="207" t="str">
        <f>IF(入力フォーム!H168="有","☑","□")</f>
        <v>□</v>
      </c>
      <c r="AO57" s="594" t="s">
        <v>8102</v>
      </c>
      <c r="AP57" s="594"/>
      <c r="AQ57" s="607" t="str">
        <f>IF(ISBLANK(入力フォーム!H169), "",  "〔" &amp; 入力フォーム!H169 &amp; "〕")</f>
        <v/>
      </c>
      <c r="AR57" s="607"/>
      <c r="AS57" s="607"/>
      <c r="AT57" s="608"/>
    </row>
    <row r="58" spans="1:52" ht="18" customHeight="1">
      <c r="A58" s="583"/>
      <c r="B58" s="584"/>
      <c r="C58" s="584"/>
      <c r="D58" s="584"/>
      <c r="E58" s="584"/>
      <c r="F58" s="584"/>
      <c r="G58" s="584"/>
      <c r="H58" s="584"/>
      <c r="I58" s="584"/>
      <c r="J58" s="584"/>
      <c r="K58" s="584"/>
      <c r="L58" s="584"/>
      <c r="M58" s="584"/>
      <c r="N58" s="584"/>
      <c r="O58" s="584"/>
      <c r="P58" s="585"/>
      <c r="Q58" s="562" t="s">
        <v>8434</v>
      </c>
      <c r="R58" s="563"/>
      <c r="S58" s="563"/>
      <c r="T58" s="563"/>
      <c r="U58" s="563"/>
      <c r="V58" s="563"/>
      <c r="W58" s="563"/>
      <c r="X58" s="563"/>
      <c r="Y58" s="563"/>
      <c r="Z58" s="563"/>
      <c r="AA58" s="563"/>
      <c r="AB58" s="563"/>
      <c r="AC58" s="178"/>
      <c r="AD58" s="564" t="s">
        <v>8435</v>
      </c>
      <c r="AE58" s="565"/>
      <c r="AF58" s="565"/>
      <c r="AG58" s="565"/>
      <c r="AH58" s="566"/>
      <c r="AI58" s="566"/>
      <c r="AJ58" s="566"/>
      <c r="AK58" s="566"/>
      <c r="AL58" s="566"/>
      <c r="AM58" s="566"/>
      <c r="AN58" s="566"/>
      <c r="AO58" s="566"/>
      <c r="AP58" s="566"/>
      <c r="AQ58" s="566"/>
      <c r="AR58" s="566"/>
      <c r="AS58" s="566"/>
      <c r="AT58" s="567"/>
    </row>
    <row r="59" spans="1:52" ht="18" customHeight="1" thickBot="1">
      <c r="A59" s="568" t="s">
        <v>8436</v>
      </c>
      <c r="B59" s="569"/>
      <c r="C59" s="569"/>
      <c r="D59" s="569"/>
      <c r="E59" s="569"/>
      <c r="F59" s="569"/>
      <c r="G59" s="208" t="str">
        <f>IF(入力フォーム!H160="有","☑","☐")</f>
        <v>☐</v>
      </c>
      <c r="H59" s="179" t="s">
        <v>8437</v>
      </c>
      <c r="I59" s="180"/>
      <c r="J59" s="209" t="str">
        <f>IF(入力フォーム!H160="無","☑","☐")</f>
        <v>☐</v>
      </c>
      <c r="K59" s="181" t="s">
        <v>8438</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1" t="s">
        <v>8060</v>
      </c>
      <c r="B63" s="522"/>
      <c r="C63" s="523"/>
      <c r="D63" s="524" t="s">
        <v>8440</v>
      </c>
      <c r="E63" s="522"/>
      <c r="F63" s="522"/>
      <c r="G63" s="522"/>
      <c r="H63" s="522"/>
      <c r="I63" s="522"/>
      <c r="J63" s="522"/>
      <c r="K63" s="522"/>
      <c r="L63" s="522"/>
      <c r="M63" s="522"/>
      <c r="N63" s="522"/>
      <c r="O63" s="522"/>
      <c r="P63" s="523"/>
      <c r="Q63" s="525" t="s">
        <v>11104</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8441</v>
      </c>
      <c r="S64" s="535"/>
      <c r="T64" s="535"/>
      <c r="U64" s="39" t="str">
        <f>IF(入力フォーム!H176="無","☑","□")</f>
        <v>□</v>
      </c>
      <c r="V64" s="535" t="s">
        <v>8442</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c r="A65" s="537" t="str">
        <f>IF(入力フォーム!H174="無","☑","□")</f>
        <v>□</v>
      </c>
      <c r="B65" s="539" t="s">
        <v>8514</v>
      </c>
      <c r="C65" s="190"/>
      <c r="D65" s="531"/>
      <c r="E65" s="531"/>
      <c r="F65" s="531"/>
      <c r="G65" s="531"/>
      <c r="H65" s="531"/>
      <c r="I65" s="531"/>
      <c r="J65" s="531"/>
      <c r="K65" s="531"/>
      <c r="L65" s="531"/>
      <c r="M65" s="531"/>
      <c r="N65" s="531"/>
      <c r="O65" s="531"/>
      <c r="P65" s="532"/>
      <c r="Q65" s="541" t="s">
        <v>8443</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c r="A67" s="545" t="s">
        <v>8444</v>
      </c>
      <c r="B67" s="546"/>
      <c r="C67" s="546"/>
      <c r="D67" s="546"/>
      <c r="E67" s="546"/>
      <c r="F67" s="546"/>
      <c r="G67" s="546"/>
      <c r="H67" s="546"/>
      <c r="I67" s="546"/>
      <c r="J67" s="546"/>
      <c r="K67" s="546"/>
      <c r="L67" s="546"/>
      <c r="M67" s="546"/>
      <c r="N67" s="546"/>
      <c r="O67" s="546"/>
      <c r="P67" s="547"/>
      <c r="Q67" s="548" t="s">
        <v>8445</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c r="A68" s="211" t="str">
        <f>IF(入力フォーム!H179="有","☑","□")</f>
        <v>□</v>
      </c>
      <c r="B68" s="551" t="s">
        <v>8105</v>
      </c>
      <c r="C68" s="551"/>
      <c r="D68" s="551"/>
      <c r="E68" s="210" t="str">
        <f>IF(入力フォーム!H180="有","☑","□")</f>
        <v>□</v>
      </c>
      <c r="F68" s="551" t="s">
        <v>8103</v>
      </c>
      <c r="G68" s="551"/>
      <c r="H68" s="551"/>
      <c r="I68" s="210" t="str">
        <f>IF(入力フォーム!H181="有","☑","□")</f>
        <v>□</v>
      </c>
      <c r="J68" s="551" t="s">
        <v>8394</v>
      </c>
      <c r="K68" s="551"/>
      <c r="L68" s="551"/>
      <c r="M68" s="551"/>
      <c r="N68" s="133"/>
      <c r="O68" s="133"/>
      <c r="P68" s="194"/>
      <c r="Q68" s="552" t="str">
        <f>IF(ISBLANK(入力フォーム!H184), "", 入力フォーム!H184)</f>
        <v/>
      </c>
      <c r="R68" s="553"/>
      <c r="S68" s="553"/>
      <c r="T68" s="553"/>
      <c r="U68" s="553"/>
      <c r="V68" s="553"/>
      <c r="W68" s="553"/>
      <c r="X68" s="556" t="s">
        <v>8446</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c r="A69" s="212" t="str">
        <f>IF(入力フォーム!H178="無","☑","□")</f>
        <v>□</v>
      </c>
      <c r="B69" s="558" t="s">
        <v>8447</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c r="A72" s="511" t="s">
        <v>8450</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C9" sqref="C9"/>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8649</v>
      </c>
    </row>
    <row r="2" spans="1:6" ht="13.5" customHeight="1">
      <c r="B2" s="42"/>
    </row>
    <row r="3" spans="1:6">
      <c r="B3" s="33" t="s">
        <v>194</v>
      </c>
      <c r="C3" s="31" t="s">
        <v>8650</v>
      </c>
      <c r="D3" s="32" t="s">
        <v>8661</v>
      </c>
      <c r="E3" s="33" t="s">
        <v>8664</v>
      </c>
      <c r="F3" s="33" t="s">
        <v>8660</v>
      </c>
    </row>
    <row r="4" spans="1:6" ht="39.6" customHeight="1">
      <c r="B4" s="43">
        <v>1</v>
      </c>
      <c r="C4" s="44" t="s">
        <v>8659</v>
      </c>
      <c r="D4" s="45" t="s">
        <v>8653</v>
      </c>
      <c r="E4" s="46" t="s">
        <v>8651</v>
      </c>
      <c r="F4" s="44" t="s">
        <v>8665</v>
      </c>
    </row>
    <row r="5" spans="1:6" ht="39.6" customHeight="1">
      <c r="B5" s="43">
        <v>2</v>
      </c>
      <c r="C5" s="44" t="s">
        <v>8652</v>
      </c>
      <c r="D5" s="45" t="s">
        <v>8653</v>
      </c>
      <c r="E5" s="46" t="s">
        <v>8651</v>
      </c>
      <c r="F5" s="47" t="s">
        <v>8654</v>
      </c>
    </row>
    <row r="6" spans="1:6" ht="39.6" customHeight="1">
      <c r="B6" s="43">
        <v>3</v>
      </c>
      <c r="C6" s="44" t="s">
        <v>8655</v>
      </c>
      <c r="D6" s="45" t="s">
        <v>8653</v>
      </c>
      <c r="E6" s="46" t="s">
        <v>8651</v>
      </c>
      <c r="F6" s="47" t="s">
        <v>8656</v>
      </c>
    </row>
    <row r="7" spans="1:6" ht="39.6" customHeight="1">
      <c r="B7" s="43">
        <v>4</v>
      </c>
      <c r="C7" s="44" t="s">
        <v>8657</v>
      </c>
      <c r="D7" s="45" t="s">
        <v>8653</v>
      </c>
      <c r="E7" s="46" t="s">
        <v>8651</v>
      </c>
      <c r="F7" s="47" t="s">
        <v>8658</v>
      </c>
    </row>
    <row r="8" spans="1:6" ht="39.6" customHeight="1">
      <c r="B8" s="43">
        <v>5</v>
      </c>
      <c r="C8" s="47" t="s">
        <v>8662</v>
      </c>
      <c r="D8" s="45" t="s">
        <v>8653</v>
      </c>
      <c r="E8" s="48" t="s">
        <v>8683</v>
      </c>
      <c r="F8" s="47" t="s">
        <v>8663</v>
      </c>
    </row>
    <row r="9" spans="1:6" ht="39.6" customHeight="1">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33E3-EFAF-4718-833C-F5AB1BF1E840}">
  <sheetPr>
    <tabColor rgb="FFFFC000"/>
  </sheetPr>
  <dimension ref="A1:AT28"/>
  <sheetViews>
    <sheetView view="pageBreakPreview" zoomScale="60" zoomScaleNormal="100" workbookViewId="0">
      <selection activeCell="AX36" sqref="AX36"/>
    </sheetView>
  </sheetViews>
  <sheetFormatPr defaultRowHeight="13.5"/>
  <cols>
    <col min="1" max="46" width="3.375" customWidth="1"/>
  </cols>
  <sheetData>
    <row r="1" spans="1:46" ht="21.95" customHeight="1">
      <c r="AP1" s="847" t="s">
        <v>11112</v>
      </c>
      <c r="AQ1" s="847"/>
      <c r="AR1" s="847"/>
      <c r="AS1" s="847"/>
      <c r="AT1" s="847"/>
    </row>
    <row r="2" spans="1:46" ht="18" thickBot="1">
      <c r="A2" s="135" t="s">
        <v>8460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row>
    <row r="3" spans="1:46" ht="21.95" customHeight="1">
      <c r="A3" s="697" t="s">
        <v>8409</v>
      </c>
      <c r="B3" s="698"/>
      <c r="C3" s="698"/>
      <c r="D3" s="698"/>
      <c r="E3" s="698"/>
      <c r="F3" s="698"/>
      <c r="G3" s="698"/>
      <c r="H3" s="698"/>
      <c r="I3" s="698"/>
      <c r="J3" s="698"/>
      <c r="K3" s="698"/>
      <c r="L3" s="698"/>
      <c r="M3" s="698"/>
      <c r="N3" s="698"/>
      <c r="O3" s="698"/>
      <c r="P3" s="698"/>
      <c r="Q3" s="698"/>
      <c r="R3" s="698"/>
      <c r="S3" s="698"/>
      <c r="T3" s="699"/>
      <c r="U3" s="703" t="s">
        <v>8410</v>
      </c>
      <c r="V3" s="698"/>
      <c r="W3" s="698"/>
      <c r="X3" s="699"/>
      <c r="Y3" s="705" t="s">
        <v>8411</v>
      </c>
      <c r="Z3" s="706"/>
      <c r="AA3" s="706"/>
      <c r="AB3" s="707"/>
      <c r="AC3" s="703" t="s">
        <v>8612</v>
      </c>
      <c r="AD3" s="698"/>
      <c r="AE3" s="698"/>
      <c r="AF3" s="698"/>
      <c r="AG3" s="698"/>
      <c r="AH3" s="713" t="s">
        <v>8459</v>
      </c>
      <c r="AI3" s="714"/>
      <c r="AJ3" s="715"/>
      <c r="AK3" s="703" t="s">
        <v>8412</v>
      </c>
      <c r="AL3" s="698"/>
      <c r="AM3" s="698"/>
      <c r="AN3" s="698"/>
      <c r="AO3" s="699"/>
      <c r="AP3" s="703" t="s">
        <v>8458</v>
      </c>
      <c r="AQ3" s="698"/>
      <c r="AR3" s="698"/>
      <c r="AS3" s="698"/>
      <c r="AT3" s="719"/>
    </row>
    <row r="4" spans="1:46" ht="21.95" customHeight="1">
      <c r="A4" s="700"/>
      <c r="B4" s="701"/>
      <c r="C4" s="701"/>
      <c r="D4" s="701"/>
      <c r="E4" s="701"/>
      <c r="F4" s="701"/>
      <c r="G4" s="701"/>
      <c r="H4" s="701"/>
      <c r="I4" s="701"/>
      <c r="J4" s="701"/>
      <c r="K4" s="701"/>
      <c r="L4" s="701"/>
      <c r="M4" s="701"/>
      <c r="N4" s="701"/>
      <c r="O4" s="701"/>
      <c r="P4" s="701"/>
      <c r="Q4" s="701"/>
      <c r="R4" s="701"/>
      <c r="S4" s="701"/>
      <c r="T4" s="702"/>
      <c r="U4" s="704"/>
      <c r="V4" s="701"/>
      <c r="W4" s="701"/>
      <c r="X4" s="702"/>
      <c r="Y4" s="708"/>
      <c r="Z4" s="709"/>
      <c r="AA4" s="709"/>
      <c r="AB4" s="710"/>
      <c r="AC4" s="711"/>
      <c r="AD4" s="712"/>
      <c r="AE4" s="712"/>
      <c r="AF4" s="712"/>
      <c r="AG4" s="712"/>
      <c r="AH4" s="716"/>
      <c r="AI4" s="717"/>
      <c r="AJ4" s="718"/>
      <c r="AK4" s="704"/>
      <c r="AL4" s="701"/>
      <c r="AM4" s="701"/>
      <c r="AN4" s="701"/>
      <c r="AO4" s="702"/>
      <c r="AP4" s="704"/>
      <c r="AQ4" s="701"/>
      <c r="AR4" s="701"/>
      <c r="AS4" s="701"/>
      <c r="AT4" s="720"/>
    </row>
    <row r="5" spans="1:46" ht="21.95" customHeight="1">
      <c r="A5" s="609" t="s">
        <v>8036</v>
      </c>
      <c r="B5" s="610"/>
      <c r="C5" s="721"/>
      <c r="D5" s="722"/>
      <c r="E5" s="722"/>
      <c r="F5" s="722"/>
      <c r="G5" s="722"/>
      <c r="H5" s="722"/>
      <c r="I5" s="722"/>
      <c r="J5" s="722"/>
      <c r="K5" s="722"/>
      <c r="L5" s="722"/>
      <c r="M5" s="722"/>
      <c r="N5" s="722"/>
      <c r="O5" s="722"/>
      <c r="P5" s="722"/>
      <c r="Q5" s="722"/>
      <c r="R5" s="722"/>
      <c r="S5" s="722"/>
      <c r="T5" s="723"/>
      <c r="U5" s="724"/>
      <c r="V5" s="725"/>
      <c r="W5" s="725"/>
      <c r="X5" s="726"/>
      <c r="Y5" s="619"/>
      <c r="Z5" s="620"/>
      <c r="AA5" s="620"/>
      <c r="AB5" s="621"/>
      <c r="AC5" s="625"/>
      <c r="AD5" s="626"/>
      <c r="AE5" s="626"/>
      <c r="AF5" s="626"/>
      <c r="AG5" s="626"/>
      <c r="AH5" s="629"/>
      <c r="AI5" s="630"/>
      <c r="AJ5" s="631"/>
      <c r="AK5" s="660"/>
      <c r="AL5" s="661"/>
      <c r="AM5" s="661"/>
      <c r="AN5" s="661"/>
      <c r="AO5" s="662"/>
      <c r="AP5" s="660"/>
      <c r="AQ5" s="661"/>
      <c r="AR5" s="661"/>
      <c r="AS5" s="661"/>
      <c r="AT5" s="678"/>
    </row>
    <row r="6" spans="1:46" ht="21.95" customHeight="1">
      <c r="A6" s="611"/>
      <c r="B6" s="612"/>
      <c r="C6" s="681"/>
      <c r="D6" s="682"/>
      <c r="E6" s="682"/>
      <c r="F6" s="682"/>
      <c r="G6" s="682"/>
      <c r="H6" s="682"/>
      <c r="I6" s="682"/>
      <c r="J6" s="682"/>
      <c r="K6" s="682"/>
      <c r="L6" s="682"/>
      <c r="M6" s="682"/>
      <c r="N6" s="682"/>
      <c r="O6" s="682"/>
      <c r="P6" s="682"/>
      <c r="Q6" s="682"/>
      <c r="R6" s="682"/>
      <c r="S6" s="682"/>
      <c r="T6" s="683"/>
      <c r="U6" s="684"/>
      <c r="V6" s="685"/>
      <c r="W6" s="685"/>
      <c r="X6" s="686"/>
      <c r="Y6" s="619"/>
      <c r="Z6" s="620"/>
      <c r="AA6" s="620"/>
      <c r="AB6" s="621"/>
      <c r="AC6" s="627"/>
      <c r="AD6" s="628"/>
      <c r="AE6" s="628"/>
      <c r="AF6" s="628"/>
      <c r="AG6" s="628"/>
      <c r="AH6" s="629"/>
      <c r="AI6" s="630"/>
      <c r="AJ6" s="631"/>
      <c r="AK6" s="663"/>
      <c r="AL6" s="664"/>
      <c r="AM6" s="664"/>
      <c r="AN6" s="664"/>
      <c r="AO6" s="665"/>
      <c r="AP6" s="663"/>
      <c r="AQ6" s="664"/>
      <c r="AR6" s="664"/>
      <c r="AS6" s="664"/>
      <c r="AT6" s="680"/>
    </row>
    <row r="7" spans="1:46" ht="21.95" customHeight="1">
      <c r="A7" s="609" t="s">
        <v>8037</v>
      </c>
      <c r="B7" s="610"/>
      <c r="C7" s="613"/>
      <c r="D7" s="614"/>
      <c r="E7" s="614"/>
      <c r="F7" s="614"/>
      <c r="G7" s="614"/>
      <c r="H7" s="614"/>
      <c r="I7" s="614"/>
      <c r="J7" s="614"/>
      <c r="K7" s="614"/>
      <c r="L7" s="614"/>
      <c r="M7" s="614"/>
      <c r="N7" s="614"/>
      <c r="O7" s="614"/>
      <c r="P7" s="614"/>
      <c r="Q7" s="614"/>
      <c r="R7" s="614"/>
      <c r="S7" s="614"/>
      <c r="T7" s="615"/>
      <c r="U7" s="616"/>
      <c r="V7" s="617"/>
      <c r="W7" s="617"/>
      <c r="X7" s="618"/>
      <c r="Y7" s="622"/>
      <c r="Z7" s="623"/>
      <c r="AA7" s="623"/>
      <c r="AB7" s="624"/>
      <c r="AC7" s="625"/>
      <c r="AD7" s="626"/>
      <c r="AE7" s="626"/>
      <c r="AF7" s="626"/>
      <c r="AG7" s="727"/>
      <c r="AH7" s="729"/>
      <c r="AI7" s="730"/>
      <c r="AJ7" s="731"/>
      <c r="AK7" s="660"/>
      <c r="AL7" s="661"/>
      <c r="AM7" s="661"/>
      <c r="AN7" s="661"/>
      <c r="AO7" s="662"/>
      <c r="AP7" s="660"/>
      <c r="AQ7" s="661"/>
      <c r="AR7" s="661"/>
      <c r="AS7" s="661"/>
      <c r="AT7" s="678"/>
    </row>
    <row r="8" spans="1:46" ht="21.95" customHeight="1">
      <c r="A8" s="611"/>
      <c r="B8" s="612"/>
      <c r="C8" s="632"/>
      <c r="D8" s="633"/>
      <c r="E8" s="633"/>
      <c r="F8" s="633"/>
      <c r="G8" s="633"/>
      <c r="H8" s="633"/>
      <c r="I8" s="633"/>
      <c r="J8" s="633"/>
      <c r="K8" s="633"/>
      <c r="L8" s="633"/>
      <c r="M8" s="633"/>
      <c r="N8" s="633"/>
      <c r="O8" s="633"/>
      <c r="P8" s="633"/>
      <c r="Q8" s="633"/>
      <c r="R8" s="633"/>
      <c r="S8" s="633"/>
      <c r="T8" s="634"/>
      <c r="U8" s="635"/>
      <c r="V8" s="636"/>
      <c r="W8" s="636"/>
      <c r="X8" s="637"/>
      <c r="Y8" s="687"/>
      <c r="Z8" s="688"/>
      <c r="AA8" s="688"/>
      <c r="AB8" s="689"/>
      <c r="AC8" s="627"/>
      <c r="AD8" s="628"/>
      <c r="AE8" s="628"/>
      <c r="AF8" s="628"/>
      <c r="AG8" s="728"/>
      <c r="AH8" s="732"/>
      <c r="AI8" s="733"/>
      <c r="AJ8" s="734"/>
      <c r="AK8" s="663"/>
      <c r="AL8" s="664"/>
      <c r="AM8" s="664"/>
      <c r="AN8" s="664"/>
      <c r="AO8" s="665"/>
      <c r="AP8" s="663"/>
      <c r="AQ8" s="664"/>
      <c r="AR8" s="664"/>
      <c r="AS8" s="664"/>
      <c r="AT8" s="680"/>
    </row>
    <row r="9" spans="1:46" ht="21.95" customHeight="1">
      <c r="A9" s="609" t="s">
        <v>8038</v>
      </c>
      <c r="B9" s="610"/>
      <c r="C9" s="613"/>
      <c r="D9" s="614"/>
      <c r="E9" s="614"/>
      <c r="F9" s="614"/>
      <c r="G9" s="614"/>
      <c r="H9" s="614"/>
      <c r="I9" s="614"/>
      <c r="J9" s="614"/>
      <c r="K9" s="614"/>
      <c r="L9" s="614"/>
      <c r="M9" s="614"/>
      <c r="N9" s="614"/>
      <c r="O9" s="614"/>
      <c r="P9" s="614"/>
      <c r="Q9" s="614"/>
      <c r="R9" s="614"/>
      <c r="S9" s="614"/>
      <c r="T9" s="615"/>
      <c r="U9" s="616"/>
      <c r="V9" s="617"/>
      <c r="W9" s="617"/>
      <c r="X9" s="618"/>
      <c r="Y9" s="619"/>
      <c r="Z9" s="620"/>
      <c r="AA9" s="620"/>
      <c r="AB9" s="621"/>
      <c r="AC9" s="625"/>
      <c r="AD9" s="626"/>
      <c r="AE9" s="626"/>
      <c r="AF9" s="626"/>
      <c r="AG9" s="626"/>
      <c r="AH9" s="629"/>
      <c r="AI9" s="630"/>
      <c r="AJ9" s="631"/>
      <c r="AK9" s="660"/>
      <c r="AL9" s="661"/>
      <c r="AM9" s="661"/>
      <c r="AN9" s="661"/>
      <c r="AO9" s="662"/>
      <c r="AP9" s="660"/>
      <c r="AQ9" s="661"/>
      <c r="AR9" s="661"/>
      <c r="AS9" s="661"/>
      <c r="AT9" s="678"/>
    </row>
    <row r="10" spans="1:46" ht="21.95" customHeight="1">
      <c r="A10" s="611"/>
      <c r="B10" s="612"/>
      <c r="C10" s="632"/>
      <c r="D10" s="633"/>
      <c r="E10" s="633"/>
      <c r="F10" s="633"/>
      <c r="G10" s="633"/>
      <c r="H10" s="633"/>
      <c r="I10" s="633"/>
      <c r="J10" s="633"/>
      <c r="K10" s="633"/>
      <c r="L10" s="633"/>
      <c r="M10" s="633"/>
      <c r="N10" s="633"/>
      <c r="O10" s="633"/>
      <c r="P10" s="633"/>
      <c r="Q10" s="633"/>
      <c r="R10" s="633"/>
      <c r="S10" s="633"/>
      <c r="T10" s="634"/>
      <c r="U10" s="635"/>
      <c r="V10" s="636"/>
      <c r="W10" s="636"/>
      <c r="X10" s="637"/>
      <c r="Y10" s="619"/>
      <c r="Z10" s="620"/>
      <c r="AA10" s="620"/>
      <c r="AB10" s="621"/>
      <c r="AC10" s="627"/>
      <c r="AD10" s="628"/>
      <c r="AE10" s="628"/>
      <c r="AF10" s="628"/>
      <c r="AG10" s="628"/>
      <c r="AH10" s="629"/>
      <c r="AI10" s="630"/>
      <c r="AJ10" s="631"/>
      <c r="AK10" s="663"/>
      <c r="AL10" s="664"/>
      <c r="AM10" s="664"/>
      <c r="AN10" s="664"/>
      <c r="AO10" s="665"/>
      <c r="AP10" s="663"/>
      <c r="AQ10" s="664"/>
      <c r="AR10" s="664"/>
      <c r="AS10" s="664"/>
      <c r="AT10" s="680"/>
    </row>
    <row r="11" spans="1:46" ht="21.95" customHeight="1">
      <c r="A11" s="609" t="s">
        <v>8039</v>
      </c>
      <c r="B11" s="610"/>
      <c r="C11" s="613"/>
      <c r="D11" s="614"/>
      <c r="E11" s="614"/>
      <c r="F11" s="614"/>
      <c r="G11" s="614"/>
      <c r="H11" s="614"/>
      <c r="I11" s="614"/>
      <c r="J11" s="614"/>
      <c r="K11" s="614"/>
      <c r="L11" s="614"/>
      <c r="M11" s="614"/>
      <c r="N11" s="614"/>
      <c r="O11" s="614"/>
      <c r="P11" s="614"/>
      <c r="Q11" s="614"/>
      <c r="R11" s="614"/>
      <c r="S11" s="614"/>
      <c r="T11" s="615"/>
      <c r="U11" s="616"/>
      <c r="V11" s="617"/>
      <c r="W11" s="617"/>
      <c r="X11" s="618"/>
      <c r="Y11" s="619"/>
      <c r="Z11" s="620"/>
      <c r="AA11" s="620"/>
      <c r="AB11" s="621"/>
      <c r="AC11" s="625"/>
      <c r="AD11" s="626"/>
      <c r="AE11" s="626"/>
      <c r="AF11" s="626"/>
      <c r="AG11" s="626"/>
      <c r="AH11" s="629"/>
      <c r="AI11" s="630"/>
      <c r="AJ11" s="631"/>
      <c r="AK11" s="660"/>
      <c r="AL11" s="661"/>
      <c r="AM11" s="661"/>
      <c r="AN11" s="661"/>
      <c r="AO11" s="662"/>
      <c r="AP11" s="654"/>
      <c r="AQ11" s="655"/>
      <c r="AR11" s="655"/>
      <c r="AS11" s="655"/>
      <c r="AT11" s="656"/>
    </row>
    <row r="12" spans="1:46" ht="21.95" customHeight="1">
      <c r="A12" s="611"/>
      <c r="B12" s="612"/>
      <c r="C12" s="632"/>
      <c r="D12" s="633"/>
      <c r="E12" s="633"/>
      <c r="F12" s="633"/>
      <c r="G12" s="633"/>
      <c r="H12" s="633"/>
      <c r="I12" s="633"/>
      <c r="J12" s="633"/>
      <c r="K12" s="633"/>
      <c r="L12" s="633"/>
      <c r="M12" s="633"/>
      <c r="N12" s="633"/>
      <c r="O12" s="633"/>
      <c r="P12" s="633"/>
      <c r="Q12" s="633"/>
      <c r="R12" s="633"/>
      <c r="S12" s="633"/>
      <c r="T12" s="634"/>
      <c r="U12" s="635"/>
      <c r="V12" s="636"/>
      <c r="W12" s="636"/>
      <c r="X12" s="637"/>
      <c r="Y12" s="619"/>
      <c r="Z12" s="620"/>
      <c r="AA12" s="620"/>
      <c r="AB12" s="621"/>
      <c r="AC12" s="627"/>
      <c r="AD12" s="628"/>
      <c r="AE12" s="628"/>
      <c r="AF12" s="628"/>
      <c r="AG12" s="628"/>
      <c r="AH12" s="629"/>
      <c r="AI12" s="630"/>
      <c r="AJ12" s="631"/>
      <c r="AK12" s="663"/>
      <c r="AL12" s="664"/>
      <c r="AM12" s="664"/>
      <c r="AN12" s="664"/>
      <c r="AO12" s="665"/>
      <c r="AP12" s="657"/>
      <c r="AQ12" s="658"/>
      <c r="AR12" s="658"/>
      <c r="AS12" s="658"/>
      <c r="AT12" s="659"/>
    </row>
    <row r="13" spans="1:46" ht="21.95" customHeight="1">
      <c r="A13" s="609" t="s">
        <v>8040</v>
      </c>
      <c r="B13" s="610"/>
      <c r="C13" s="613"/>
      <c r="D13" s="614"/>
      <c r="E13" s="614"/>
      <c r="F13" s="614"/>
      <c r="G13" s="614"/>
      <c r="H13" s="614"/>
      <c r="I13" s="614"/>
      <c r="J13" s="614"/>
      <c r="K13" s="614"/>
      <c r="L13" s="614"/>
      <c r="M13" s="614"/>
      <c r="N13" s="614"/>
      <c r="O13" s="614"/>
      <c r="P13" s="614"/>
      <c r="Q13" s="614"/>
      <c r="R13" s="614"/>
      <c r="S13" s="614"/>
      <c r="T13" s="615"/>
      <c r="U13" s="616"/>
      <c r="V13" s="617"/>
      <c r="W13" s="617"/>
      <c r="X13" s="618"/>
      <c r="Y13" s="619"/>
      <c r="Z13" s="620"/>
      <c r="AA13" s="620"/>
      <c r="AB13" s="621"/>
      <c r="AC13" s="625"/>
      <c r="AD13" s="626"/>
      <c r="AE13" s="626"/>
      <c r="AF13" s="626"/>
      <c r="AG13" s="626"/>
      <c r="AH13" s="629"/>
      <c r="AI13" s="630"/>
      <c r="AJ13" s="631"/>
      <c r="AK13" s="660"/>
      <c r="AL13" s="661"/>
      <c r="AM13" s="661"/>
      <c r="AN13" s="661"/>
      <c r="AO13" s="662"/>
      <c r="AP13" s="660"/>
      <c r="AQ13" s="661"/>
      <c r="AR13" s="661"/>
      <c r="AS13" s="661"/>
      <c r="AT13" s="678"/>
    </row>
    <row r="14" spans="1:46" ht="21.95" customHeight="1">
      <c r="A14" s="611"/>
      <c r="B14" s="612"/>
      <c r="C14" s="632"/>
      <c r="D14" s="633"/>
      <c r="E14" s="633"/>
      <c r="F14" s="633"/>
      <c r="G14" s="633"/>
      <c r="H14" s="633"/>
      <c r="I14" s="633"/>
      <c r="J14" s="633"/>
      <c r="K14" s="633"/>
      <c r="L14" s="633"/>
      <c r="M14" s="633"/>
      <c r="N14" s="633"/>
      <c r="O14" s="633"/>
      <c r="P14" s="633"/>
      <c r="Q14" s="633"/>
      <c r="R14" s="633"/>
      <c r="S14" s="633"/>
      <c r="T14" s="634"/>
      <c r="U14" s="635"/>
      <c r="V14" s="636"/>
      <c r="W14" s="636"/>
      <c r="X14" s="637"/>
      <c r="Y14" s="619"/>
      <c r="Z14" s="620"/>
      <c r="AA14" s="620"/>
      <c r="AB14" s="621"/>
      <c r="AC14" s="627"/>
      <c r="AD14" s="628"/>
      <c r="AE14" s="628"/>
      <c r="AF14" s="628"/>
      <c r="AG14" s="628"/>
      <c r="AH14" s="629"/>
      <c r="AI14" s="630"/>
      <c r="AJ14" s="631"/>
      <c r="AK14" s="663"/>
      <c r="AL14" s="664"/>
      <c r="AM14" s="664"/>
      <c r="AN14" s="664"/>
      <c r="AO14" s="665"/>
      <c r="AP14" s="885"/>
      <c r="AQ14" s="886"/>
      <c r="AR14" s="886"/>
      <c r="AS14" s="886"/>
      <c r="AT14" s="887"/>
    </row>
    <row r="15" spans="1:46" ht="21.95" customHeight="1">
      <c r="A15" s="862" t="s">
        <v>8534</v>
      </c>
      <c r="B15" s="863"/>
      <c r="C15" s="867"/>
      <c r="D15" s="868"/>
      <c r="E15" s="868"/>
      <c r="F15" s="868"/>
      <c r="G15" s="868"/>
      <c r="H15" s="868"/>
      <c r="I15" s="868"/>
      <c r="J15" s="868"/>
      <c r="K15" s="868"/>
      <c r="L15" s="868"/>
      <c r="M15" s="868"/>
      <c r="N15" s="868"/>
      <c r="O15" s="868"/>
      <c r="P15" s="868"/>
      <c r="Q15" s="868"/>
      <c r="R15" s="868"/>
      <c r="S15" s="868"/>
      <c r="T15" s="869"/>
      <c r="U15" s="882"/>
      <c r="V15" s="883"/>
      <c r="W15" s="883"/>
      <c r="X15" s="884"/>
      <c r="Y15" s="889"/>
      <c r="Z15" s="890"/>
      <c r="AA15" s="890"/>
      <c r="AB15" s="890"/>
      <c r="AC15" s="625"/>
      <c r="AD15" s="626"/>
      <c r="AE15" s="626"/>
      <c r="AF15" s="626"/>
      <c r="AG15" s="626"/>
      <c r="AH15" s="625"/>
      <c r="AI15" s="626"/>
      <c r="AJ15" s="626"/>
      <c r="AK15" s="859"/>
      <c r="AL15" s="848"/>
      <c r="AM15" s="848"/>
      <c r="AN15" s="848"/>
      <c r="AO15" s="849"/>
      <c r="AP15" s="848"/>
      <c r="AQ15" s="848"/>
      <c r="AR15" s="848"/>
      <c r="AS15" s="848"/>
      <c r="AT15" s="856"/>
    </row>
    <row r="16" spans="1:46" ht="21.95" customHeight="1">
      <c r="A16" s="605"/>
      <c r="B16" s="864"/>
      <c r="C16" s="870"/>
      <c r="D16" s="871"/>
      <c r="E16" s="871"/>
      <c r="F16" s="871"/>
      <c r="G16" s="871"/>
      <c r="H16" s="871"/>
      <c r="I16" s="871"/>
      <c r="J16" s="871"/>
      <c r="K16" s="871"/>
      <c r="L16" s="871"/>
      <c r="M16" s="871"/>
      <c r="N16" s="871"/>
      <c r="O16" s="871"/>
      <c r="P16" s="871"/>
      <c r="Q16" s="871"/>
      <c r="R16" s="871"/>
      <c r="S16" s="871"/>
      <c r="T16" s="872"/>
      <c r="U16" s="627"/>
      <c r="V16" s="628"/>
      <c r="W16" s="628"/>
      <c r="X16" s="728"/>
      <c r="Y16" s="891"/>
      <c r="Z16" s="892"/>
      <c r="AA16" s="892"/>
      <c r="AB16" s="892"/>
      <c r="AC16" s="627"/>
      <c r="AD16" s="628"/>
      <c r="AE16" s="628"/>
      <c r="AF16" s="628"/>
      <c r="AG16" s="628"/>
      <c r="AH16" s="627"/>
      <c r="AI16" s="628"/>
      <c r="AJ16" s="628"/>
      <c r="AK16" s="888"/>
      <c r="AL16" s="850"/>
      <c r="AM16" s="850"/>
      <c r="AN16" s="850"/>
      <c r="AO16" s="851"/>
      <c r="AP16" s="850"/>
      <c r="AQ16" s="850"/>
      <c r="AR16" s="850"/>
      <c r="AS16" s="850"/>
      <c r="AT16" s="857"/>
    </row>
    <row r="17" spans="1:46" ht="21.95" customHeight="1">
      <c r="A17" s="862" t="s">
        <v>8535</v>
      </c>
      <c r="B17" s="863"/>
      <c r="C17" s="867"/>
      <c r="D17" s="868"/>
      <c r="E17" s="868"/>
      <c r="F17" s="868"/>
      <c r="G17" s="868"/>
      <c r="H17" s="868"/>
      <c r="I17" s="868"/>
      <c r="J17" s="868"/>
      <c r="K17" s="868"/>
      <c r="L17" s="868"/>
      <c r="M17" s="868"/>
      <c r="N17" s="868"/>
      <c r="O17" s="868"/>
      <c r="P17" s="868"/>
      <c r="Q17" s="868"/>
      <c r="R17" s="868"/>
      <c r="S17" s="868"/>
      <c r="T17" s="869"/>
      <c r="U17" s="882"/>
      <c r="V17" s="883"/>
      <c r="W17" s="883"/>
      <c r="X17" s="884"/>
      <c r="Y17" s="889"/>
      <c r="Z17" s="890"/>
      <c r="AA17" s="890"/>
      <c r="AB17" s="890"/>
      <c r="AC17" s="625"/>
      <c r="AD17" s="626"/>
      <c r="AE17" s="626"/>
      <c r="AF17" s="626"/>
      <c r="AG17" s="727"/>
      <c r="AH17" s="625"/>
      <c r="AI17" s="626"/>
      <c r="AJ17" s="727"/>
      <c r="AK17" s="848"/>
      <c r="AL17" s="848"/>
      <c r="AM17" s="848"/>
      <c r="AN17" s="848"/>
      <c r="AO17" s="849"/>
      <c r="AP17" s="848"/>
      <c r="AQ17" s="848"/>
      <c r="AR17" s="848"/>
      <c r="AS17" s="848"/>
      <c r="AT17" s="856"/>
    </row>
    <row r="18" spans="1:46" ht="21.95" customHeight="1">
      <c r="A18" s="605"/>
      <c r="B18" s="864"/>
      <c r="C18" s="870"/>
      <c r="D18" s="871"/>
      <c r="E18" s="871"/>
      <c r="F18" s="871"/>
      <c r="G18" s="871"/>
      <c r="H18" s="871"/>
      <c r="I18" s="871"/>
      <c r="J18" s="871"/>
      <c r="K18" s="871"/>
      <c r="L18" s="871"/>
      <c r="M18" s="871"/>
      <c r="N18" s="871"/>
      <c r="O18" s="871"/>
      <c r="P18" s="871"/>
      <c r="Q18" s="871"/>
      <c r="R18" s="871"/>
      <c r="S18" s="871"/>
      <c r="T18" s="872"/>
      <c r="U18" s="627"/>
      <c r="V18" s="628"/>
      <c r="W18" s="628"/>
      <c r="X18" s="628"/>
      <c r="Y18" s="891"/>
      <c r="Z18" s="892"/>
      <c r="AA18" s="892"/>
      <c r="AB18" s="892"/>
      <c r="AC18" s="627"/>
      <c r="AD18" s="628"/>
      <c r="AE18" s="628"/>
      <c r="AF18" s="628"/>
      <c r="AG18" s="728"/>
      <c r="AH18" s="627"/>
      <c r="AI18" s="628"/>
      <c r="AJ18" s="728"/>
      <c r="AK18" s="850"/>
      <c r="AL18" s="850"/>
      <c r="AM18" s="850"/>
      <c r="AN18" s="850"/>
      <c r="AO18" s="851"/>
      <c r="AP18" s="850"/>
      <c r="AQ18" s="850"/>
      <c r="AR18" s="850"/>
      <c r="AS18" s="850"/>
      <c r="AT18" s="857"/>
    </row>
    <row r="19" spans="1:46" ht="21.95" customHeight="1">
      <c r="A19" s="862" t="s">
        <v>8536</v>
      </c>
      <c r="B19" s="863"/>
      <c r="C19" s="873"/>
      <c r="D19" s="874"/>
      <c r="E19" s="874"/>
      <c r="F19" s="874"/>
      <c r="G19" s="874"/>
      <c r="H19" s="874"/>
      <c r="I19" s="874"/>
      <c r="J19" s="874"/>
      <c r="K19" s="874"/>
      <c r="L19" s="874"/>
      <c r="M19" s="874"/>
      <c r="N19" s="874"/>
      <c r="O19" s="874"/>
      <c r="P19" s="874"/>
      <c r="Q19" s="874"/>
      <c r="R19" s="874"/>
      <c r="S19" s="874"/>
      <c r="T19" s="875"/>
      <c r="U19" s="882"/>
      <c r="V19" s="883"/>
      <c r="W19" s="883"/>
      <c r="X19" s="884"/>
      <c r="Y19" s="889"/>
      <c r="Z19" s="890"/>
      <c r="AA19" s="890"/>
      <c r="AB19" s="890"/>
      <c r="AC19" s="625"/>
      <c r="AD19" s="626"/>
      <c r="AE19" s="626"/>
      <c r="AF19" s="626"/>
      <c r="AG19" s="626"/>
      <c r="AH19" s="625"/>
      <c r="AI19" s="626"/>
      <c r="AJ19" s="727"/>
      <c r="AK19" s="848"/>
      <c r="AL19" s="848"/>
      <c r="AM19" s="848"/>
      <c r="AN19" s="848"/>
      <c r="AO19" s="849"/>
      <c r="AP19" s="848"/>
      <c r="AQ19" s="848"/>
      <c r="AR19" s="848"/>
      <c r="AS19" s="848"/>
      <c r="AT19" s="856"/>
    </row>
    <row r="20" spans="1:46" ht="21.95" customHeight="1">
      <c r="A20" s="605"/>
      <c r="B20" s="864"/>
      <c r="C20" s="876"/>
      <c r="D20" s="877"/>
      <c r="E20" s="877"/>
      <c r="F20" s="877"/>
      <c r="G20" s="877"/>
      <c r="H20" s="877"/>
      <c r="I20" s="877"/>
      <c r="J20" s="877"/>
      <c r="K20" s="877"/>
      <c r="L20" s="877"/>
      <c r="M20" s="877"/>
      <c r="N20" s="877"/>
      <c r="O20" s="877"/>
      <c r="P20" s="877"/>
      <c r="Q20" s="877"/>
      <c r="R20" s="877"/>
      <c r="S20" s="877"/>
      <c r="T20" s="878"/>
      <c r="U20" s="627"/>
      <c r="V20" s="628"/>
      <c r="W20" s="628"/>
      <c r="X20" s="628"/>
      <c r="Y20" s="891"/>
      <c r="Z20" s="892"/>
      <c r="AA20" s="892"/>
      <c r="AB20" s="892"/>
      <c r="AC20" s="627"/>
      <c r="AD20" s="628"/>
      <c r="AE20" s="628"/>
      <c r="AF20" s="628"/>
      <c r="AG20" s="628"/>
      <c r="AH20" s="627"/>
      <c r="AI20" s="628"/>
      <c r="AJ20" s="728"/>
      <c r="AK20" s="850"/>
      <c r="AL20" s="850"/>
      <c r="AM20" s="850"/>
      <c r="AN20" s="850"/>
      <c r="AO20" s="851"/>
      <c r="AP20" s="850"/>
      <c r="AQ20" s="850"/>
      <c r="AR20" s="850"/>
      <c r="AS20" s="850"/>
      <c r="AT20" s="857"/>
    </row>
    <row r="21" spans="1:46" ht="21.95" customHeight="1">
      <c r="A21" s="862" t="s">
        <v>8537</v>
      </c>
      <c r="B21" s="863"/>
      <c r="C21" s="873"/>
      <c r="D21" s="874"/>
      <c r="E21" s="874"/>
      <c r="F21" s="874"/>
      <c r="G21" s="874"/>
      <c r="H21" s="874"/>
      <c r="I21" s="874"/>
      <c r="J21" s="874"/>
      <c r="K21" s="874"/>
      <c r="L21" s="874"/>
      <c r="M21" s="874"/>
      <c r="N21" s="874"/>
      <c r="O21" s="874"/>
      <c r="P21" s="874"/>
      <c r="Q21" s="874"/>
      <c r="R21" s="874"/>
      <c r="S21" s="874"/>
      <c r="T21" s="875"/>
      <c r="U21" s="625"/>
      <c r="V21" s="626"/>
      <c r="W21" s="626"/>
      <c r="X21" s="727"/>
      <c r="Y21" s="890"/>
      <c r="Z21" s="890"/>
      <c r="AA21" s="890"/>
      <c r="AB21" s="890"/>
      <c r="AC21" s="625"/>
      <c r="AD21" s="626"/>
      <c r="AE21" s="626"/>
      <c r="AF21" s="626"/>
      <c r="AG21" s="626"/>
      <c r="AH21" s="625"/>
      <c r="AI21" s="626"/>
      <c r="AJ21" s="727"/>
      <c r="AK21" s="848"/>
      <c r="AL21" s="848"/>
      <c r="AM21" s="848"/>
      <c r="AN21" s="848"/>
      <c r="AO21" s="849"/>
      <c r="AP21" s="852"/>
      <c r="AQ21" s="852"/>
      <c r="AR21" s="852"/>
      <c r="AS21" s="852"/>
      <c r="AT21" s="858"/>
    </row>
    <row r="22" spans="1:46" ht="21.95" customHeight="1">
      <c r="A22" s="605"/>
      <c r="B22" s="864"/>
      <c r="C22" s="876"/>
      <c r="D22" s="877"/>
      <c r="E22" s="877"/>
      <c r="F22" s="877"/>
      <c r="G22" s="877"/>
      <c r="H22" s="877"/>
      <c r="I22" s="877"/>
      <c r="J22" s="877"/>
      <c r="K22" s="877"/>
      <c r="L22" s="877"/>
      <c r="M22" s="877"/>
      <c r="N22" s="877"/>
      <c r="O22" s="877"/>
      <c r="P22" s="877"/>
      <c r="Q22" s="877"/>
      <c r="R22" s="877"/>
      <c r="S22" s="877"/>
      <c r="T22" s="878"/>
      <c r="U22" s="911"/>
      <c r="V22" s="912"/>
      <c r="W22" s="912"/>
      <c r="X22" s="913"/>
      <c r="Y22" s="892"/>
      <c r="Z22" s="892"/>
      <c r="AA22" s="892"/>
      <c r="AB22" s="892"/>
      <c r="AC22" s="627"/>
      <c r="AD22" s="628"/>
      <c r="AE22" s="628"/>
      <c r="AF22" s="628"/>
      <c r="AG22" s="628"/>
      <c r="AH22" s="627"/>
      <c r="AI22" s="628"/>
      <c r="AJ22" s="728"/>
      <c r="AK22" s="850"/>
      <c r="AL22" s="850"/>
      <c r="AM22" s="850"/>
      <c r="AN22" s="850"/>
      <c r="AO22" s="851"/>
      <c r="AP22" s="852"/>
      <c r="AQ22" s="852"/>
      <c r="AR22" s="852"/>
      <c r="AS22" s="852"/>
      <c r="AT22" s="858"/>
    </row>
    <row r="23" spans="1:46" ht="21.95" customHeight="1">
      <c r="A23" s="862" t="s">
        <v>8538</v>
      </c>
      <c r="B23" s="863"/>
      <c r="C23" s="873"/>
      <c r="D23" s="874"/>
      <c r="E23" s="874"/>
      <c r="F23" s="874"/>
      <c r="G23" s="874"/>
      <c r="H23" s="874"/>
      <c r="I23" s="874"/>
      <c r="J23" s="874"/>
      <c r="K23" s="874"/>
      <c r="L23" s="874"/>
      <c r="M23" s="874"/>
      <c r="N23" s="874"/>
      <c r="O23" s="874"/>
      <c r="P23" s="874"/>
      <c r="Q23" s="874"/>
      <c r="R23" s="874"/>
      <c r="S23" s="874"/>
      <c r="T23" s="875"/>
      <c r="U23" s="882"/>
      <c r="V23" s="883"/>
      <c r="W23" s="883"/>
      <c r="X23" s="884"/>
      <c r="Y23" s="889"/>
      <c r="Z23" s="890"/>
      <c r="AA23" s="890"/>
      <c r="AB23" s="890"/>
      <c r="AC23" s="625"/>
      <c r="AD23" s="626"/>
      <c r="AE23" s="626"/>
      <c r="AF23" s="626"/>
      <c r="AG23" s="626"/>
      <c r="AH23" s="625"/>
      <c r="AI23" s="626"/>
      <c r="AJ23" s="727"/>
      <c r="AK23" s="852"/>
      <c r="AL23" s="852"/>
      <c r="AM23" s="852"/>
      <c r="AN23" s="852"/>
      <c r="AO23" s="853"/>
      <c r="AP23" s="859"/>
      <c r="AQ23" s="848"/>
      <c r="AR23" s="848"/>
      <c r="AS23" s="848"/>
      <c r="AT23" s="856"/>
    </row>
    <row r="24" spans="1:46" ht="21.95" customHeight="1" thickBot="1">
      <c r="A24" s="865"/>
      <c r="B24" s="866"/>
      <c r="C24" s="879"/>
      <c r="D24" s="880"/>
      <c r="E24" s="880"/>
      <c r="F24" s="880"/>
      <c r="G24" s="880"/>
      <c r="H24" s="880"/>
      <c r="I24" s="880"/>
      <c r="J24" s="880"/>
      <c r="K24" s="880"/>
      <c r="L24" s="880"/>
      <c r="M24" s="880"/>
      <c r="N24" s="880"/>
      <c r="O24" s="880"/>
      <c r="P24" s="880"/>
      <c r="Q24" s="880"/>
      <c r="R24" s="880"/>
      <c r="S24" s="880"/>
      <c r="T24" s="881"/>
      <c r="U24" s="914"/>
      <c r="V24" s="915"/>
      <c r="W24" s="915"/>
      <c r="X24" s="916"/>
      <c r="Y24" s="896"/>
      <c r="Z24" s="897"/>
      <c r="AA24" s="897"/>
      <c r="AB24" s="897"/>
      <c r="AC24" s="893"/>
      <c r="AD24" s="894"/>
      <c r="AE24" s="894"/>
      <c r="AF24" s="894"/>
      <c r="AG24" s="894"/>
      <c r="AH24" s="893"/>
      <c r="AI24" s="894"/>
      <c r="AJ24" s="895"/>
      <c r="AK24" s="854"/>
      <c r="AL24" s="854"/>
      <c r="AM24" s="854"/>
      <c r="AN24" s="854"/>
      <c r="AO24" s="855"/>
      <c r="AP24" s="860"/>
      <c r="AQ24" s="854"/>
      <c r="AR24" s="854"/>
      <c r="AS24" s="854"/>
      <c r="AT24" s="861"/>
    </row>
    <row r="25" spans="1:46" ht="21.95" customHeight="1">
      <c r="A25" s="396"/>
      <c r="B25" s="397"/>
      <c r="C25" s="898" t="s">
        <v>8413</v>
      </c>
      <c r="D25" s="899"/>
      <c r="E25" s="900"/>
      <c r="F25" s="900"/>
      <c r="G25" s="899" t="s">
        <v>8414</v>
      </c>
      <c r="H25" s="901"/>
      <c r="I25" s="902" t="s">
        <v>8415</v>
      </c>
      <c r="J25" s="902"/>
      <c r="K25" s="902"/>
      <c r="L25" s="902"/>
      <c r="M25" s="902"/>
      <c r="N25" s="902"/>
      <c r="O25" s="902"/>
      <c r="P25" s="902"/>
      <c r="Q25" s="902"/>
      <c r="R25" s="902"/>
      <c r="S25" s="902"/>
      <c r="T25" s="903"/>
      <c r="U25" s="904"/>
      <c r="V25" s="905"/>
      <c r="W25" s="905"/>
      <c r="X25" s="905"/>
      <c r="Y25" s="521" t="s">
        <v>8416</v>
      </c>
      <c r="Z25" s="522"/>
      <c r="AA25" s="522"/>
      <c r="AB25" s="579"/>
      <c r="AC25" s="906"/>
      <c r="AD25" s="907"/>
      <c r="AE25" s="907"/>
      <c r="AF25" s="907"/>
      <c r="AG25" s="907"/>
      <c r="AH25" s="907"/>
      <c r="AI25" s="907"/>
      <c r="AJ25" s="908"/>
      <c r="AK25" s="521" t="s">
        <v>8416</v>
      </c>
      <c r="AL25" s="522"/>
      <c r="AM25" s="522"/>
      <c r="AN25" s="522"/>
      <c r="AO25" s="579"/>
      <c r="AP25" s="521" t="s">
        <v>8417</v>
      </c>
      <c r="AQ25" s="522"/>
      <c r="AR25" s="522"/>
      <c r="AS25" s="522"/>
      <c r="AT25" s="579"/>
    </row>
    <row r="26" spans="1:46" ht="21.95" customHeight="1" thickBot="1">
      <c r="A26" s="170"/>
      <c r="B26" s="171"/>
      <c r="C26" s="640"/>
      <c r="D26" s="641"/>
      <c r="E26" s="643"/>
      <c r="F26" s="643"/>
      <c r="G26" s="641"/>
      <c r="H26" s="645"/>
      <c r="I26" s="648"/>
      <c r="J26" s="648"/>
      <c r="K26" s="648"/>
      <c r="L26" s="648"/>
      <c r="M26" s="648"/>
      <c r="N26" s="648"/>
      <c r="O26" s="648"/>
      <c r="P26" s="648"/>
      <c r="Q26" s="648"/>
      <c r="R26" s="648"/>
      <c r="S26" s="648"/>
      <c r="T26" s="649"/>
      <c r="U26" s="652"/>
      <c r="V26" s="653"/>
      <c r="W26" s="653"/>
      <c r="X26" s="653"/>
      <c r="Y26" s="666" t="str">
        <f>IF(SUM(Y5:AB24)=0,"",SUM(Y5:AB24))</f>
        <v/>
      </c>
      <c r="Z26" s="667"/>
      <c r="AA26" s="667"/>
      <c r="AB26" s="668"/>
      <c r="AC26" s="909"/>
      <c r="AD26" s="653"/>
      <c r="AE26" s="653"/>
      <c r="AF26" s="653"/>
      <c r="AG26" s="653"/>
      <c r="AH26" s="653"/>
      <c r="AI26" s="653"/>
      <c r="AJ26" s="910"/>
      <c r="AK26" s="669" t="str">
        <f>IF(SUM(AK5:AO24)=0,"",SUM(AK5:AO24))</f>
        <v/>
      </c>
      <c r="AL26" s="670"/>
      <c r="AM26" s="670"/>
      <c r="AN26" s="670"/>
      <c r="AO26" s="671"/>
      <c r="AP26" s="672" t="str">
        <f>IF(SUM(AP5:AT24)=0,"",SUM(AP5:AT24))</f>
        <v/>
      </c>
      <c r="AQ26" s="673"/>
      <c r="AR26" s="673"/>
      <c r="AS26" s="673"/>
      <c r="AT26" s="674"/>
    </row>
    <row r="28" spans="1:46">
      <c r="B28" t="s">
        <v>11111</v>
      </c>
    </row>
  </sheetData>
  <mergeCells count="121">
    <mergeCell ref="U6:X6"/>
    <mergeCell ref="A7:B8"/>
    <mergeCell ref="C7:T7"/>
    <mergeCell ref="U7:X7"/>
    <mergeCell ref="Y7:AB8"/>
    <mergeCell ref="AC7:AG8"/>
    <mergeCell ref="AP3:AT4"/>
    <mergeCell ref="A5:B6"/>
    <mergeCell ref="C5:T5"/>
    <mergeCell ref="U5:X5"/>
    <mergeCell ref="Y5:AB6"/>
    <mergeCell ref="AC5:AG6"/>
    <mergeCell ref="AH5:AJ6"/>
    <mergeCell ref="AK5:AO6"/>
    <mergeCell ref="AP5:AT6"/>
    <mergeCell ref="C6:T6"/>
    <mergeCell ref="A3:T4"/>
    <mergeCell ref="U3:X4"/>
    <mergeCell ref="Y3:AB4"/>
    <mergeCell ref="AC3:AG4"/>
    <mergeCell ref="AH3:AJ4"/>
    <mergeCell ref="AK3:AO4"/>
    <mergeCell ref="AH7:AJ8"/>
    <mergeCell ref="AK7:AO8"/>
    <mergeCell ref="AH9:AJ10"/>
    <mergeCell ref="AK9:AO10"/>
    <mergeCell ref="AP9:AT10"/>
    <mergeCell ref="C10:T10"/>
    <mergeCell ref="U10:X10"/>
    <mergeCell ref="A11:B12"/>
    <mergeCell ref="C11:T11"/>
    <mergeCell ref="U11:X11"/>
    <mergeCell ref="Y11:AB12"/>
    <mergeCell ref="AC11:AG12"/>
    <mergeCell ref="C8:T8"/>
    <mergeCell ref="U8:X8"/>
    <mergeCell ref="A9:B10"/>
    <mergeCell ref="C9:T9"/>
    <mergeCell ref="U9:X9"/>
    <mergeCell ref="Y9:AB10"/>
    <mergeCell ref="AC9:AG10"/>
    <mergeCell ref="A13:B14"/>
    <mergeCell ref="C13:T13"/>
    <mergeCell ref="U13:X13"/>
    <mergeCell ref="Y13:AB14"/>
    <mergeCell ref="AC13:AG14"/>
    <mergeCell ref="C14:T14"/>
    <mergeCell ref="U14:X14"/>
    <mergeCell ref="C25:D26"/>
    <mergeCell ref="E25:F26"/>
    <mergeCell ref="G25:G26"/>
    <mergeCell ref="H25:H26"/>
    <mergeCell ref="I25:T26"/>
    <mergeCell ref="AH11:AJ12"/>
    <mergeCell ref="AK11:AO12"/>
    <mergeCell ref="C12:T12"/>
    <mergeCell ref="U12:X12"/>
    <mergeCell ref="U25:X26"/>
    <mergeCell ref="Y25:AB25"/>
    <mergeCell ref="AC25:AJ26"/>
    <mergeCell ref="AK25:AO25"/>
    <mergeCell ref="U21:X21"/>
    <mergeCell ref="U22:X22"/>
    <mergeCell ref="U23:X23"/>
    <mergeCell ref="U24:X24"/>
    <mergeCell ref="AP25:AT25"/>
    <mergeCell ref="Y26:AB26"/>
    <mergeCell ref="AK26:AO26"/>
    <mergeCell ref="AP26:AT26"/>
    <mergeCell ref="AH13:AJ14"/>
    <mergeCell ref="AK13:AO14"/>
    <mergeCell ref="AP13:AT14"/>
    <mergeCell ref="AC15:AG16"/>
    <mergeCell ref="AH15:AJ16"/>
    <mergeCell ref="AK15:AO16"/>
    <mergeCell ref="AP15:AT16"/>
    <mergeCell ref="Y15:AB16"/>
    <mergeCell ref="AC17:AG18"/>
    <mergeCell ref="AC19:AG20"/>
    <mergeCell ref="AC21:AG22"/>
    <mergeCell ref="AC23:AG24"/>
    <mergeCell ref="AH17:AJ18"/>
    <mergeCell ref="AH19:AJ20"/>
    <mergeCell ref="AH21:AJ22"/>
    <mergeCell ref="AH23:AJ24"/>
    <mergeCell ref="Y17:AB18"/>
    <mergeCell ref="Y19:AB20"/>
    <mergeCell ref="Y21:AB22"/>
    <mergeCell ref="Y23:AB24"/>
    <mergeCell ref="U17:X17"/>
    <mergeCell ref="U18:X18"/>
    <mergeCell ref="U19:X19"/>
    <mergeCell ref="U20:X20"/>
    <mergeCell ref="A15:B16"/>
    <mergeCell ref="C15:T15"/>
    <mergeCell ref="C16:T16"/>
    <mergeCell ref="U15:X15"/>
    <mergeCell ref="U16:X16"/>
    <mergeCell ref="A21:B22"/>
    <mergeCell ref="A23:B24"/>
    <mergeCell ref="C17:T17"/>
    <mergeCell ref="C18:T18"/>
    <mergeCell ref="C19:T19"/>
    <mergeCell ref="C20:T20"/>
    <mergeCell ref="C21:T21"/>
    <mergeCell ref="C22:T22"/>
    <mergeCell ref="C23:T23"/>
    <mergeCell ref="C24:T24"/>
    <mergeCell ref="A17:B18"/>
    <mergeCell ref="A19:B20"/>
    <mergeCell ref="AP1:AT1"/>
    <mergeCell ref="AK17:AO18"/>
    <mergeCell ref="AK19:AO20"/>
    <mergeCell ref="AK21:AO22"/>
    <mergeCell ref="AK23:AO24"/>
    <mergeCell ref="AP17:AT18"/>
    <mergeCell ref="AP19:AT20"/>
    <mergeCell ref="AP21:AT22"/>
    <mergeCell ref="AP23:AT24"/>
    <mergeCell ref="AP11:AT12"/>
    <mergeCell ref="AP7:AT8"/>
  </mergeCells>
  <phoneticPr fontId="8"/>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L55"/>
  <sheetViews>
    <sheetView showGridLines="0" view="pageBreakPreview" zoomScaleNormal="100" zoomScaleSheetLayoutView="100" zoomScalePageLayoutView="70" workbookViewId="0">
      <pane ySplit="1" topLeftCell="A2" activePane="bottomLeft" state="frozen"/>
      <selection activeCell="E16" sqref="E16:G16"/>
      <selection pane="bottomLeft" activeCell="H14" sqref="H14"/>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930" t="s">
        <v>9049</v>
      </c>
      <c r="B1" s="931"/>
      <c r="C1" s="931"/>
      <c r="D1" s="931"/>
      <c r="E1" s="931"/>
      <c r="F1" s="931"/>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8" t="s">
        <v>8667</v>
      </c>
      <c r="E16" s="399"/>
      <c r="F16" s="400"/>
      <c r="G16" s="29" t="s">
        <v>8557</v>
      </c>
      <c r="H16" s="29" t="s">
        <v>8668</v>
      </c>
      <c r="I16" s="29" t="s">
        <v>8669</v>
      </c>
      <c r="J16" s="220" t="s">
        <v>8625</v>
      </c>
      <c r="L16" s="339"/>
    </row>
    <row r="17" spans="2:12" s="253" customFormat="1" ht="49.5">
      <c r="C17" s="227" t="s">
        <v>8036</v>
      </c>
      <c r="D17" s="413" t="s">
        <v>8555</v>
      </c>
      <c r="E17" s="933" t="s">
        <v>8999</v>
      </c>
      <c r="F17" s="934"/>
      <c r="G17" s="348" t="str">
        <f>IF(ISBLANK(H17),"必須","入力済")</f>
        <v>入力済</v>
      </c>
      <c r="H17" s="58" t="s">
        <v>11109</v>
      </c>
      <c r="I17" s="343" t="s">
        <v>8788</v>
      </c>
      <c r="J17" s="389" t="s">
        <v>9044</v>
      </c>
      <c r="L17" s="339"/>
    </row>
    <row r="18" spans="2:12" s="253" customFormat="1" ht="33">
      <c r="C18" s="227" t="s">
        <v>8037</v>
      </c>
      <c r="D18" s="413"/>
      <c r="E18" s="934" t="s">
        <v>8850</v>
      </c>
      <c r="F18" s="934"/>
      <c r="G18" s="348" t="str">
        <f>IF(ISBLANK(H18),"必須","入力済")</f>
        <v>入力済</v>
      </c>
      <c r="H18" s="58" t="s">
        <v>8866</v>
      </c>
      <c r="I18" s="344" t="s">
        <v>8623</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8" t="s">
        <v>8667</v>
      </c>
      <c r="E22" s="399"/>
      <c r="F22" s="400"/>
      <c r="G22" s="29" t="s">
        <v>8557</v>
      </c>
      <c r="H22" s="345" t="s">
        <v>8668</v>
      </c>
      <c r="I22" s="29" t="s">
        <v>8669</v>
      </c>
      <c r="J22" s="220" t="s">
        <v>8625</v>
      </c>
      <c r="K22" s="339"/>
      <c r="L22" s="339"/>
    </row>
    <row r="23" spans="2:12" s="253" customFormat="1" ht="33" customHeight="1">
      <c r="C23" s="227" t="s">
        <v>8036</v>
      </c>
      <c r="D23" s="922" t="s">
        <v>8671</v>
      </c>
      <c r="E23" s="932" t="s">
        <v>9046</v>
      </c>
      <c r="F23" s="932"/>
      <c r="G23" s="348" t="str">
        <f>IF(ISBLANK(H23),"必須","入力済")</f>
        <v>必須</v>
      </c>
      <c r="H23" s="91"/>
      <c r="I23" s="343" t="s">
        <v>8932</v>
      </c>
      <c r="J23" s="390" t="s">
        <v>8933</v>
      </c>
      <c r="K23" s="339"/>
      <c r="L23" s="339"/>
    </row>
    <row r="24" spans="2:12" s="253" customFormat="1" ht="33" customHeight="1">
      <c r="C24" s="227" t="s">
        <v>8037</v>
      </c>
      <c r="D24" s="922"/>
      <c r="E24" s="932" t="s">
        <v>8617</v>
      </c>
      <c r="F24" s="932"/>
      <c r="G24" s="348" t="str">
        <f>IF(ISBLANK(H24),"必須","入力済")</f>
        <v>必須</v>
      </c>
      <c r="H24" s="105"/>
      <c r="I24" s="343" t="s">
        <v>8786</v>
      </c>
      <c r="J24" s="357" t="s">
        <v>8934</v>
      </c>
      <c r="K24" s="339"/>
      <c r="L24" s="339"/>
    </row>
    <row r="25" spans="2:12" s="253" customFormat="1" ht="33" customHeight="1">
      <c r="C25" s="227" t="s">
        <v>8038</v>
      </c>
      <c r="D25" s="922"/>
      <c r="E25" s="932" t="s">
        <v>7882</v>
      </c>
      <c r="F25" s="932"/>
      <c r="G25" s="348" t="str">
        <f>IF(ISBLANK(H25),"必須","入力済")</f>
        <v>必須</v>
      </c>
      <c r="H25" s="57"/>
      <c r="I25" s="344" t="s">
        <v>8623</v>
      </c>
      <c r="J25" s="391" t="s">
        <v>8935</v>
      </c>
      <c r="K25" s="339"/>
      <c r="L25" s="339"/>
    </row>
    <row r="26" spans="2:12" s="253" customFormat="1" ht="33" customHeight="1">
      <c r="C26" s="267" t="s">
        <v>8039</v>
      </c>
      <c r="D26" s="922"/>
      <c r="E26" s="932" t="s">
        <v>8601</v>
      </c>
      <c r="F26" s="932"/>
      <c r="G26" s="348" t="str">
        <f>IF(ISBLANK(H26),"必須","入力済")</f>
        <v>必須</v>
      </c>
      <c r="H26" s="57"/>
      <c r="I26" s="344" t="s">
        <v>8623</v>
      </c>
      <c r="J26" s="391" t="s">
        <v>8936</v>
      </c>
      <c r="K26" s="339"/>
      <c r="L26" s="339"/>
    </row>
    <row r="27" spans="2:12" s="253" customFormat="1" ht="33">
      <c r="C27" s="267" t="s">
        <v>8040</v>
      </c>
      <c r="D27" s="922"/>
      <c r="E27" s="935" t="s">
        <v>8602</v>
      </c>
      <c r="F27" s="935"/>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8534</v>
      </c>
      <c r="D28" s="922"/>
      <c r="E28" s="932" t="s">
        <v>9027</v>
      </c>
      <c r="F28" s="932"/>
      <c r="G28" s="350" t="str">
        <f>IF(ISBLANK(H28), "任意", "入力済" &amp; CHAR(10) &amp; "（" &amp; LEN(SUBSTITUTE(H28, CHAR(10), "")) &amp; "文字）")</f>
        <v>任意</v>
      </c>
      <c r="H28" s="104"/>
      <c r="I28" s="343" t="s">
        <v>8788</v>
      </c>
      <c r="J28" s="357" t="s">
        <v>9026</v>
      </c>
    </row>
    <row r="29" spans="2:12" s="253" customFormat="1" ht="66">
      <c r="C29" s="267" t="s">
        <v>8535</v>
      </c>
      <c r="D29" s="922"/>
      <c r="E29" s="932" t="s">
        <v>175</v>
      </c>
      <c r="F29" s="932"/>
      <c r="G29" s="350" t="str">
        <f>IF(ISBLANK(H29), "任意", "入力済" &amp; CHAR(10) &amp; "（" &amp; LEN(SUBSTITUTE(H29, CHAR(10), "")) &amp; "文字）")</f>
        <v>任意</v>
      </c>
      <c r="H29" s="104"/>
      <c r="I29" s="343" t="s">
        <v>8788</v>
      </c>
      <c r="J29" s="392" t="s">
        <v>9045</v>
      </c>
    </row>
    <row r="30" spans="2:12" s="253" customFormat="1" ht="82.5">
      <c r="C30" s="267" t="s">
        <v>8536</v>
      </c>
      <c r="D30" s="922"/>
      <c r="E30" s="932" t="s">
        <v>8518</v>
      </c>
      <c r="F30" s="932"/>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8" t="s">
        <v>8676</v>
      </c>
      <c r="E34" s="399"/>
      <c r="F34" s="400"/>
      <c r="G34" s="398" t="s">
        <v>8679</v>
      </c>
      <c r="H34" s="399"/>
      <c r="I34" s="400"/>
      <c r="J34" s="29" t="s">
        <v>8677</v>
      </c>
      <c r="L34" s="339"/>
    </row>
    <row r="35" spans="2:12" s="253" customFormat="1" ht="49.5" customHeight="1">
      <c r="C35" s="227" t="s">
        <v>8036</v>
      </c>
      <c r="D35" s="922" t="s">
        <v>8672</v>
      </c>
      <c r="E35" s="929" t="s">
        <v>9071</v>
      </c>
      <c r="F35" s="919"/>
      <c r="G35" s="92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27"/>
      <c r="I35" s="928"/>
      <c r="J35" s="393" t="s">
        <v>8921</v>
      </c>
    </row>
    <row r="36" spans="2:12" s="253" customFormat="1" ht="49.5" customHeight="1">
      <c r="C36" s="227" t="s">
        <v>8037</v>
      </c>
      <c r="D36" s="922"/>
      <c r="E36" s="919" t="s">
        <v>8673</v>
      </c>
      <c r="F36" s="919"/>
      <c r="G36" s="92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24"/>
      <c r="I36" s="925"/>
      <c r="J36" s="394" t="s">
        <v>8552</v>
      </c>
    </row>
    <row r="37" spans="2:12" s="253" customFormat="1" ht="49.5" customHeight="1">
      <c r="C37" s="267" t="s">
        <v>8922</v>
      </c>
      <c r="D37" s="922"/>
      <c r="E37" s="919" t="s">
        <v>8674</v>
      </c>
      <c r="F37" s="919"/>
      <c r="G37" s="92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24"/>
      <c r="I37" s="925"/>
      <c r="J37" s="394" t="s">
        <v>8553</v>
      </c>
    </row>
    <row r="38" spans="2:12" s="253" customFormat="1" ht="49.5" customHeight="1">
      <c r="C38" s="267" t="s">
        <v>8039</v>
      </c>
      <c r="D38" s="922"/>
      <c r="E38" s="919" t="s">
        <v>8675</v>
      </c>
      <c r="F38" s="919"/>
      <c r="G38" s="923" t="str">
        <f>IF(OR(ISBLANK(H25), ISBLANK(H26)), "【要確認】利用目的、又は利用目的細区分が未選択",
    IF(ISNUMBER(MATCH(H25 &amp; H26, 参照D!AP5:AP106, 0)),
        "正常",
        "【要確認】異常な組み合わせ"))</f>
        <v>【要確認】利用目的、又は利用目的細区分が未選択</v>
      </c>
      <c r="H38" s="924"/>
      <c r="I38" s="925"/>
      <c r="J38" s="394" t="s">
        <v>8554</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8" t="s">
        <v>8678</v>
      </c>
      <c r="D42" s="399"/>
      <c r="E42" s="399"/>
      <c r="F42" s="400"/>
      <c r="G42" s="398" t="s">
        <v>8924</v>
      </c>
      <c r="H42" s="399"/>
      <c r="I42" s="400"/>
      <c r="J42" s="29" t="s">
        <v>8677</v>
      </c>
    </row>
    <row r="43" spans="2:12" s="253" customFormat="1" ht="54" customHeight="1">
      <c r="C43" s="921" t="s">
        <v>8928</v>
      </c>
      <c r="D43" s="921"/>
      <c r="E43" s="921"/>
      <c r="F43" s="921"/>
      <c r="G43" s="920" t="str">
        <f>入力フォーム!H67&amp;行政用!H24</f>
        <v/>
      </c>
      <c r="H43" s="920"/>
      <c r="I43" s="920"/>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8" t="s">
        <v>8667</v>
      </c>
      <c r="E48" s="399"/>
      <c r="F48" s="400"/>
      <c r="G48" s="29" t="s">
        <v>8557</v>
      </c>
      <c r="H48" s="345" t="s">
        <v>8668</v>
      </c>
      <c r="I48" s="29" t="s">
        <v>8669</v>
      </c>
      <c r="J48" s="220" t="s">
        <v>8625</v>
      </c>
      <c r="L48" s="339"/>
    </row>
    <row r="49" spans="3:10" s="253" customFormat="1" ht="33" customHeight="1">
      <c r="C49" s="227" t="s">
        <v>8036</v>
      </c>
      <c r="D49" s="917" t="s">
        <v>8680</v>
      </c>
      <c r="E49" s="919" t="s">
        <v>29</v>
      </c>
      <c r="F49" s="919"/>
      <c r="G49" s="320" t="str">
        <f>IF(ISBLANK(H49),"任意","入力済")</f>
        <v>任意</v>
      </c>
      <c r="H49" s="91"/>
      <c r="I49" s="343" t="s">
        <v>8932</v>
      </c>
      <c r="J49" s="390" t="s">
        <v>8937</v>
      </c>
    </row>
    <row r="50" spans="3:10" s="253" customFormat="1" ht="49.5" customHeight="1">
      <c r="C50" s="227" t="s">
        <v>8037</v>
      </c>
      <c r="D50" s="918"/>
      <c r="E50" s="919" t="s">
        <v>9</v>
      </c>
      <c r="F50" s="919"/>
      <c r="G50" s="348" t="str">
        <f>IF(ISBLANK(H50),"必須","入力済")</f>
        <v>必須</v>
      </c>
      <c r="H50" s="90"/>
      <c r="I50" s="343" t="s">
        <v>8786</v>
      </c>
      <c r="J50" s="357" t="s">
        <v>8938</v>
      </c>
    </row>
    <row r="51" spans="3:10" s="253" customFormat="1" ht="49.5" customHeight="1">
      <c r="C51" s="227" t="s">
        <v>8038</v>
      </c>
      <c r="D51" s="918"/>
      <c r="E51" s="919" t="s">
        <v>13</v>
      </c>
      <c r="F51" s="919"/>
      <c r="G51" s="348" t="str">
        <f>IF(ISBLANK(H51),"必須","入力済")</f>
        <v>必須</v>
      </c>
      <c r="H51" s="61"/>
      <c r="I51" s="343" t="s">
        <v>8786</v>
      </c>
      <c r="J51" s="357" t="s">
        <v>9028</v>
      </c>
    </row>
    <row r="52" spans="3:10" s="253" customFormat="1" ht="49.5" customHeight="1">
      <c r="C52" s="267" t="s">
        <v>8039</v>
      </c>
      <c r="D52" s="918"/>
      <c r="E52" s="919" t="s">
        <v>8049</v>
      </c>
      <c r="F52" s="919"/>
      <c r="G52" s="348" t="str">
        <f>IF(ISBLANK(H52),"必須","入力済")</f>
        <v>必須</v>
      </c>
      <c r="H52" s="61"/>
      <c r="I52" s="343" t="s">
        <v>8786</v>
      </c>
      <c r="J52" s="357" t="s">
        <v>8939</v>
      </c>
    </row>
    <row r="53" spans="3:10" s="253" customFormat="1" ht="49.5" customHeight="1">
      <c r="C53" s="267" t="s">
        <v>8040</v>
      </c>
      <c r="D53" s="918"/>
      <c r="E53" s="919" t="s">
        <v>138</v>
      </c>
      <c r="F53" s="91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8534</v>
      </c>
      <c r="D54" s="918"/>
      <c r="E54" s="919" t="s">
        <v>8943</v>
      </c>
      <c r="F54" s="919"/>
      <c r="G54" s="320" t="str">
        <f>IF(ISBLANK(H54),"任意","入力済")</f>
        <v>任意</v>
      </c>
      <c r="H54" s="91"/>
      <c r="I54" s="343" t="s">
        <v>8932</v>
      </c>
      <c r="J54" s="390" t="s">
        <v>8942</v>
      </c>
    </row>
    <row r="55" spans="3:10" s="253" customFormat="1" ht="33">
      <c r="C55" s="267" t="s">
        <v>8535</v>
      </c>
      <c r="D55" s="918"/>
      <c r="E55" s="919" t="s">
        <v>8945</v>
      </c>
      <c r="F55" s="91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15</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8520</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8523</v>
      </c>
      <c r="D86" s="13" t="s">
        <v>8524</v>
      </c>
      <c r="E86" s="109" t="str">
        <f>IF(入力フォーム!H24="", "", IFERROR(SUBSTITUTE(CLEAN(入力フォーム!H24), ",", "，"), ""))</f>
        <v/>
      </c>
      <c r="F86" s="4" t="s">
        <v>169</v>
      </c>
      <c r="G86" s="4"/>
      <c r="H86" s="106" t="s">
        <v>9055</v>
      </c>
      <c r="I86" s="3"/>
      <c r="J86" s="12"/>
    </row>
    <row r="87" spans="2:10" ht="16.5" customHeight="1">
      <c r="B87" s="13">
        <v>83</v>
      </c>
      <c r="C87" s="13" t="s">
        <v>8526</v>
      </c>
      <c r="D87" s="13" t="s">
        <v>8525</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15</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8529</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8528</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c r="E118" s="35" t="s">
        <v>556</v>
      </c>
      <c r="F118" s="13" t="s">
        <v>557</v>
      </c>
      <c r="G118" s="19"/>
      <c r="AW118" s="19"/>
      <c r="BL118" s="19"/>
      <c r="DT118" s="19"/>
      <c r="EP118" s="5">
        <v>226</v>
      </c>
      <c r="EQ118" s="13" t="s">
        <v>8238</v>
      </c>
      <c r="EW118" s="35" t="s">
        <v>578</v>
      </c>
      <c r="EX118" s="13" t="s">
        <v>579</v>
      </c>
      <c r="EY118" s="19"/>
      <c r="GO118" s="19"/>
      <c r="HD118" s="19"/>
      <c r="JL118" s="19"/>
    </row>
    <row r="119" spans="5:281">
      <c r="E119" s="35" t="s">
        <v>558</v>
      </c>
      <c r="F119" s="13" t="s">
        <v>559</v>
      </c>
      <c r="G119" s="19"/>
      <c r="AW119" s="19"/>
      <c r="BL119" s="19"/>
      <c r="DT119" s="19"/>
      <c r="EP119" s="5">
        <v>686</v>
      </c>
      <c r="EQ119" s="13" t="s">
        <v>8239</v>
      </c>
      <c r="EW119" s="35" t="s">
        <v>580</v>
      </c>
      <c r="EX119" s="13" t="s">
        <v>581</v>
      </c>
      <c r="EY119" s="19"/>
      <c r="GO119" s="19"/>
      <c r="HD119" s="19"/>
      <c r="JL119" s="19"/>
    </row>
    <row r="120" spans="5:281">
      <c r="E120" s="35" t="s">
        <v>560</v>
      </c>
      <c r="F120" s="13" t="s">
        <v>561</v>
      </c>
      <c r="G120" s="19"/>
      <c r="AW120" s="19"/>
      <c r="BL120" s="19"/>
      <c r="DT120" s="19"/>
      <c r="EP120" s="5">
        <v>688</v>
      </c>
      <c r="EQ120" s="13" t="s">
        <v>8240</v>
      </c>
      <c r="EW120" s="35" t="s">
        <v>584</v>
      </c>
      <c r="EX120" s="13" t="s">
        <v>585</v>
      </c>
      <c r="EY120" s="19"/>
      <c r="GO120" s="19"/>
      <c r="HD120" s="19"/>
      <c r="JL120" s="19"/>
    </row>
    <row r="121" spans="5:281">
      <c r="E121" s="35" t="s">
        <v>562</v>
      </c>
      <c r="F121" s="13" t="s">
        <v>563</v>
      </c>
      <c r="G121" s="19"/>
      <c r="AW121" s="19"/>
      <c r="BL121" s="19"/>
      <c r="DT121" s="19"/>
      <c r="EP121" s="5">
        <v>659</v>
      </c>
      <c r="EQ121" s="13" t="s">
        <v>8241</v>
      </c>
      <c r="EW121" s="35" t="s">
        <v>586</v>
      </c>
      <c r="EX121" s="13" t="s">
        <v>587</v>
      </c>
      <c r="EY121" s="19"/>
      <c r="GO121" s="19"/>
      <c r="HD121" s="19"/>
      <c r="JL121" s="19"/>
    </row>
    <row r="122" spans="5:281">
      <c r="E122" s="35" t="s">
        <v>564</v>
      </c>
      <c r="F122" s="13" t="s">
        <v>565</v>
      </c>
      <c r="G122" s="19"/>
      <c r="AW122" s="19"/>
      <c r="BL122" s="19"/>
      <c r="DT122" s="19"/>
      <c r="EP122" s="5">
        <v>670</v>
      </c>
      <c r="EQ122" s="13" t="s">
        <v>8242</v>
      </c>
      <c r="EW122" s="35" t="s">
        <v>588</v>
      </c>
      <c r="EX122" s="13" t="s">
        <v>589</v>
      </c>
      <c r="EY122" s="19"/>
      <c r="GO122" s="19"/>
      <c r="HD122" s="19"/>
      <c r="JL122" s="19"/>
    </row>
    <row r="123" spans="5:281">
      <c r="E123" s="35" t="s">
        <v>566</v>
      </c>
      <c r="F123" s="13" t="s">
        <v>567</v>
      </c>
      <c r="G123" s="19"/>
      <c r="AW123" s="19"/>
      <c r="BL123" s="19"/>
      <c r="DT123" s="19"/>
      <c r="EP123" s="5">
        <v>654</v>
      </c>
      <c r="EQ123" s="13" t="s">
        <v>8243</v>
      </c>
      <c r="EW123" s="35" t="s">
        <v>590</v>
      </c>
      <c r="EX123" s="13" t="s">
        <v>591</v>
      </c>
      <c r="EY123" s="19"/>
      <c r="GO123" s="19"/>
      <c r="HD123" s="19"/>
      <c r="JL123" s="19"/>
    </row>
    <row r="124" spans="5:281">
      <c r="E124" s="35" t="s">
        <v>568</v>
      </c>
      <c r="F124" s="13" t="s">
        <v>569</v>
      </c>
      <c r="G124" s="19"/>
      <c r="AW124" s="19"/>
      <c r="BL124" s="19"/>
      <c r="DT124" s="19"/>
      <c r="EP124" s="5">
        <v>662</v>
      </c>
      <c r="EQ124" s="13" t="s">
        <v>8244</v>
      </c>
      <c r="EW124" s="35" t="s">
        <v>592</v>
      </c>
      <c r="EX124" s="13" t="s">
        <v>593</v>
      </c>
      <c r="EY124" s="19"/>
      <c r="GO124" s="19"/>
      <c r="HD124" s="19"/>
      <c r="JL124" s="19"/>
    </row>
    <row r="125" spans="5:281">
      <c r="E125" s="35" t="s">
        <v>570</v>
      </c>
      <c r="F125" s="13" t="s">
        <v>571</v>
      </c>
      <c r="G125" s="19"/>
      <c r="AW125" s="19"/>
      <c r="BL125" s="19"/>
      <c r="DT125" s="19"/>
      <c r="EP125" s="5">
        <v>706</v>
      </c>
      <c r="EQ125" s="13" t="s">
        <v>8245</v>
      </c>
      <c r="EW125" s="35" t="s">
        <v>598</v>
      </c>
      <c r="EX125" s="13" t="s">
        <v>599</v>
      </c>
      <c r="EY125" s="19"/>
      <c r="GO125" s="19"/>
      <c r="HD125" s="19"/>
      <c r="JL125" s="19"/>
    </row>
    <row r="126" spans="5:281">
      <c r="E126" s="35" t="s">
        <v>574</v>
      </c>
      <c r="F126" s="13" t="s">
        <v>575</v>
      </c>
      <c r="G126" s="19"/>
      <c r="AW126" s="19"/>
      <c r="BL126" s="19"/>
      <c r="DT126" s="19"/>
      <c r="EP126" s="5" t="s">
        <v>8246</v>
      </c>
      <c r="EQ126" s="13" t="s">
        <v>8247</v>
      </c>
      <c r="EW126" s="35" t="s">
        <v>600</v>
      </c>
      <c r="EX126" s="13" t="s">
        <v>601</v>
      </c>
      <c r="EY126" s="19"/>
      <c r="GO126" s="19"/>
      <c r="HD126" s="19"/>
      <c r="JL126" s="19"/>
    </row>
    <row r="127" spans="5:281">
      <c r="E127" s="35" t="s">
        <v>576</v>
      </c>
      <c r="F127" s="13" t="s">
        <v>577</v>
      </c>
      <c r="G127" s="19"/>
      <c r="AW127" s="19"/>
      <c r="BL127" s="19"/>
      <c r="DT127" s="19"/>
      <c r="EP127" s="5">
        <v>796</v>
      </c>
      <c r="EQ127" s="13" t="s">
        <v>8248</v>
      </c>
      <c r="EW127" s="35" t="s">
        <v>602</v>
      </c>
      <c r="EX127" s="13" t="s">
        <v>603</v>
      </c>
      <c r="EY127" s="19"/>
      <c r="GO127" s="19"/>
      <c r="HD127" s="19"/>
      <c r="JL127" s="19"/>
    </row>
    <row r="128" spans="5:281">
      <c r="E128" s="35" t="s">
        <v>578</v>
      </c>
      <c r="F128" s="13" t="s">
        <v>579</v>
      </c>
      <c r="G128" s="19"/>
      <c r="AW128" s="19"/>
      <c r="BL128" s="19"/>
      <c r="DT128" s="19"/>
      <c r="EP128" s="5">
        <v>764</v>
      </c>
      <c r="EQ128" s="13" t="s">
        <v>8249</v>
      </c>
      <c r="EW128" s="35" t="s">
        <v>604</v>
      </c>
      <c r="EX128" s="13" t="s">
        <v>605</v>
      </c>
      <c r="EY128" s="19"/>
      <c r="GO128" s="19"/>
      <c r="HD128" s="19"/>
      <c r="JL128" s="19"/>
    </row>
    <row r="129" spans="5:272">
      <c r="E129" s="35" t="s">
        <v>580</v>
      </c>
      <c r="F129" s="13" t="s">
        <v>581</v>
      </c>
      <c r="G129" s="19"/>
      <c r="AW129" s="19"/>
      <c r="BL129" s="19"/>
      <c r="DT129" s="19"/>
      <c r="EP129" s="5">
        <v>410</v>
      </c>
      <c r="EQ129" s="13" t="s">
        <v>8250</v>
      </c>
      <c r="EW129" s="35" t="s">
        <v>606</v>
      </c>
      <c r="EX129" s="13" t="s">
        <v>607</v>
      </c>
      <c r="EY129" s="19"/>
      <c r="GO129" s="19"/>
      <c r="HD129" s="19"/>
      <c r="JL129" s="19"/>
    </row>
    <row r="130" spans="5:272">
      <c r="E130" s="35" t="s">
        <v>584</v>
      </c>
      <c r="F130" s="13" t="s">
        <v>585</v>
      </c>
      <c r="G130" s="19"/>
      <c r="AW130" s="19"/>
      <c r="BL130" s="19"/>
      <c r="EP130" s="5">
        <v>158</v>
      </c>
      <c r="EQ130" s="13" t="s">
        <v>8251</v>
      </c>
      <c r="EW130" s="35" t="s">
        <v>610</v>
      </c>
      <c r="EX130" s="13" t="s">
        <v>611</v>
      </c>
      <c r="EY130" s="19"/>
      <c r="GO130" s="19"/>
      <c r="HD130" s="19"/>
    </row>
    <row r="131" spans="5:272">
      <c r="E131" s="35" t="s">
        <v>586</v>
      </c>
      <c r="F131" s="13" t="s">
        <v>587</v>
      </c>
      <c r="G131" s="19"/>
      <c r="BL131" s="19"/>
      <c r="EP131" s="5">
        <v>762</v>
      </c>
      <c r="EQ131" s="13" t="s">
        <v>8252</v>
      </c>
      <c r="EW131" s="35" t="s">
        <v>612</v>
      </c>
      <c r="EX131" s="13" t="s">
        <v>613</v>
      </c>
      <c r="EY131" s="19"/>
      <c r="HD131" s="19"/>
    </row>
    <row r="132" spans="5:272">
      <c r="E132" s="35" t="s">
        <v>588</v>
      </c>
      <c r="F132" s="13" t="s">
        <v>589</v>
      </c>
      <c r="G132" s="19"/>
      <c r="BL132" s="19"/>
      <c r="EP132" s="34">
        <v>834</v>
      </c>
      <c r="EQ132" s="13" t="s">
        <v>8253</v>
      </c>
      <c r="EW132" s="35" t="s">
        <v>616</v>
      </c>
      <c r="EX132" s="13" t="s">
        <v>617</v>
      </c>
      <c r="EY132" s="19"/>
      <c r="HD132" s="19"/>
    </row>
    <row r="133" spans="5:272">
      <c r="E133" s="35" t="s">
        <v>590</v>
      </c>
      <c r="F133" s="13" t="s">
        <v>591</v>
      </c>
      <c r="G133" s="19"/>
      <c r="BL133" s="19"/>
      <c r="EP133" s="5">
        <v>203</v>
      </c>
      <c r="EQ133" s="13" t="s">
        <v>8254</v>
      </c>
      <c r="EW133" s="35" t="s">
        <v>622</v>
      </c>
      <c r="EX133" s="13" t="s">
        <v>623</v>
      </c>
      <c r="EY133" s="19"/>
      <c r="HD133" s="19"/>
    </row>
    <row r="134" spans="5:272">
      <c r="E134" s="35" t="s">
        <v>592</v>
      </c>
      <c r="F134" s="13" t="s">
        <v>593</v>
      </c>
      <c r="G134" s="19"/>
      <c r="EP134" s="5">
        <v>148</v>
      </c>
      <c r="EQ134" s="13" t="s">
        <v>8255</v>
      </c>
      <c r="EW134" s="35" t="s">
        <v>630</v>
      </c>
      <c r="EX134" s="13" t="s">
        <v>631</v>
      </c>
      <c r="EY134" s="19"/>
    </row>
    <row r="135" spans="5:272">
      <c r="E135" s="35" t="s">
        <v>598</v>
      </c>
      <c r="F135" s="13" t="s">
        <v>599</v>
      </c>
      <c r="G135" s="19"/>
      <c r="EP135" s="5">
        <v>140</v>
      </c>
      <c r="EQ135" s="13" t="s">
        <v>8256</v>
      </c>
      <c r="EW135" s="35" t="s">
        <v>632</v>
      </c>
      <c r="EX135" s="13" t="s">
        <v>633</v>
      </c>
      <c r="EY135" s="19"/>
    </row>
    <row r="136" spans="5:272">
      <c r="E136" s="35" t="s">
        <v>600</v>
      </c>
      <c r="F136" s="13" t="s">
        <v>601</v>
      </c>
      <c r="G136" s="19"/>
      <c r="EP136" s="5">
        <v>156</v>
      </c>
      <c r="EQ136" s="13" t="s">
        <v>8257</v>
      </c>
      <c r="EW136" s="35" t="s">
        <v>634</v>
      </c>
      <c r="EX136" s="13" t="s">
        <v>635</v>
      </c>
      <c r="EY136" s="19"/>
    </row>
    <row r="137" spans="5:272">
      <c r="E137" s="35" t="s">
        <v>602</v>
      </c>
      <c r="F137" s="13" t="s">
        <v>603</v>
      </c>
      <c r="G137" s="19"/>
      <c r="EP137" s="5">
        <v>788</v>
      </c>
      <c r="EQ137" s="13" t="s">
        <v>8258</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8259</v>
      </c>
      <c r="EW139" s="35" t="s">
        <v>640</v>
      </c>
      <c r="EX139" s="13" t="s">
        <v>641</v>
      </c>
      <c r="EY139" s="19"/>
    </row>
    <row r="140" spans="5:272">
      <c r="E140" s="35" t="s">
        <v>610</v>
      </c>
      <c r="F140" s="13" t="s">
        <v>611</v>
      </c>
      <c r="G140" s="19"/>
      <c r="EP140" s="5">
        <v>152</v>
      </c>
      <c r="EQ140" s="13" t="s">
        <v>8260</v>
      </c>
      <c r="EW140" s="35" t="s">
        <v>642</v>
      </c>
      <c r="EX140" s="13" t="s">
        <v>643</v>
      </c>
      <c r="EY140" s="19"/>
    </row>
    <row r="141" spans="5:272">
      <c r="E141" s="35" t="s">
        <v>612</v>
      </c>
      <c r="F141" s="13" t="s">
        <v>613</v>
      </c>
      <c r="G141" s="19"/>
      <c r="EP141" s="5">
        <v>798</v>
      </c>
      <c r="EQ141" s="13" t="s">
        <v>8261</v>
      </c>
      <c r="EW141" s="35" t="s">
        <v>650</v>
      </c>
      <c r="EX141" s="13" t="s">
        <v>651</v>
      </c>
      <c r="EY141" s="19"/>
    </row>
    <row r="142" spans="5:272">
      <c r="E142" s="35" t="s">
        <v>616</v>
      </c>
      <c r="F142" s="13" t="s">
        <v>617</v>
      </c>
      <c r="G142" s="19"/>
      <c r="EP142" s="34">
        <v>208</v>
      </c>
      <c r="EQ142" s="13" t="s">
        <v>8262</v>
      </c>
      <c r="EW142" s="35" t="s">
        <v>652</v>
      </c>
      <c r="EX142" s="13" t="s">
        <v>653</v>
      </c>
      <c r="EY142" s="19"/>
    </row>
    <row r="143" spans="5:272">
      <c r="E143" s="35" t="s">
        <v>622</v>
      </c>
      <c r="F143" s="13" t="s">
        <v>623</v>
      </c>
      <c r="G143" s="19"/>
      <c r="EP143" s="5">
        <v>276</v>
      </c>
      <c r="EQ143" s="13" t="s">
        <v>8263</v>
      </c>
      <c r="EW143" s="35" t="s">
        <v>658</v>
      </c>
      <c r="EX143" s="13" t="s">
        <v>659</v>
      </c>
      <c r="EY143" s="19"/>
    </row>
    <row r="144" spans="5:272">
      <c r="E144" s="35" t="s">
        <v>630</v>
      </c>
      <c r="F144" s="13" t="s">
        <v>631</v>
      </c>
      <c r="G144" s="19"/>
      <c r="EP144" s="34">
        <v>768</v>
      </c>
      <c r="EQ144" s="13" t="s">
        <v>8264</v>
      </c>
      <c r="EW144" s="35" t="s">
        <v>664</v>
      </c>
      <c r="EX144" s="13" t="s">
        <v>665</v>
      </c>
      <c r="EY144" s="19"/>
    </row>
    <row r="145" spans="5:155">
      <c r="E145" s="35" t="s">
        <v>632</v>
      </c>
      <c r="F145" s="13" t="s">
        <v>633</v>
      </c>
      <c r="G145" s="19"/>
      <c r="EP145" s="5">
        <v>772</v>
      </c>
      <c r="EQ145" s="13" t="s">
        <v>8265</v>
      </c>
      <c r="EW145" s="35" t="s">
        <v>666</v>
      </c>
      <c r="EX145" s="13" t="s">
        <v>667</v>
      </c>
      <c r="EY145" s="19"/>
    </row>
    <row r="146" spans="5:155">
      <c r="E146" s="35" t="s">
        <v>634</v>
      </c>
      <c r="F146" s="13" t="s">
        <v>635</v>
      </c>
      <c r="G146" s="19"/>
      <c r="EP146" s="5">
        <v>214</v>
      </c>
      <c r="EQ146" s="13" t="s">
        <v>8266</v>
      </c>
      <c r="EW146" s="35" t="s">
        <v>668</v>
      </c>
      <c r="EX146" s="13" t="s">
        <v>669</v>
      </c>
      <c r="EY146" s="19"/>
    </row>
    <row r="147" spans="5:155">
      <c r="E147" s="35" t="s">
        <v>636</v>
      </c>
      <c r="F147" s="13" t="s">
        <v>637</v>
      </c>
      <c r="G147" s="19"/>
      <c r="EP147" s="5">
        <v>212</v>
      </c>
      <c r="EQ147" s="13" t="s">
        <v>8267</v>
      </c>
      <c r="EW147" s="35" t="s">
        <v>670</v>
      </c>
      <c r="EX147" s="13" t="s">
        <v>671</v>
      </c>
      <c r="EY147" s="19"/>
    </row>
    <row r="148" spans="5:155">
      <c r="E148" s="35" t="s">
        <v>638</v>
      </c>
      <c r="F148" s="13" t="s">
        <v>639</v>
      </c>
      <c r="G148" s="19"/>
      <c r="EP148" s="5">
        <v>780</v>
      </c>
      <c r="EQ148" s="13" t="s">
        <v>8268</v>
      </c>
      <c r="EW148" s="35" t="s">
        <v>672</v>
      </c>
      <c r="EX148" s="13" t="s">
        <v>673</v>
      </c>
      <c r="EY148" s="19"/>
    </row>
    <row r="149" spans="5:155">
      <c r="E149" s="35" t="s">
        <v>640</v>
      </c>
      <c r="F149" s="13" t="s">
        <v>641</v>
      </c>
      <c r="G149" s="19"/>
      <c r="EP149" s="34">
        <v>795</v>
      </c>
      <c r="EQ149" s="13" t="s">
        <v>8269</v>
      </c>
      <c r="EW149" s="35" t="s">
        <v>676</v>
      </c>
      <c r="EX149" s="13" t="s">
        <v>677</v>
      </c>
      <c r="EY149" s="19"/>
    </row>
    <row r="150" spans="5:155">
      <c r="E150" s="35" t="s">
        <v>642</v>
      </c>
      <c r="F150" s="13" t="s">
        <v>643</v>
      </c>
      <c r="G150" s="19"/>
      <c r="EP150" s="34">
        <v>792</v>
      </c>
      <c r="EQ150" s="13" t="s">
        <v>8270</v>
      </c>
      <c r="EW150" s="35" t="s">
        <v>682</v>
      </c>
      <c r="EX150" s="13" t="s">
        <v>683</v>
      </c>
      <c r="EY150" s="19"/>
    </row>
    <row r="151" spans="5:155">
      <c r="E151" s="35" t="s">
        <v>650</v>
      </c>
      <c r="F151" s="13" t="s">
        <v>651</v>
      </c>
      <c r="G151" s="19"/>
      <c r="EP151" s="5">
        <v>776</v>
      </c>
      <c r="EQ151" s="13" t="s">
        <v>8271</v>
      </c>
      <c r="EW151" s="35" t="s">
        <v>684</v>
      </c>
      <c r="EX151" s="13" t="s">
        <v>685</v>
      </c>
      <c r="EY151" s="19"/>
    </row>
    <row r="152" spans="5:155">
      <c r="E152" s="35" t="s">
        <v>652</v>
      </c>
      <c r="F152" s="13" t="s">
        <v>653</v>
      </c>
      <c r="G152" s="19"/>
      <c r="EP152" s="5">
        <v>566</v>
      </c>
      <c r="EQ152" s="13" t="s">
        <v>8272</v>
      </c>
      <c r="EW152" s="35" t="s">
        <v>686</v>
      </c>
      <c r="EX152" s="13" t="s">
        <v>687</v>
      </c>
      <c r="EY152" s="19"/>
    </row>
    <row r="153" spans="5:155">
      <c r="E153" s="35" t="s">
        <v>658</v>
      </c>
      <c r="F153" s="13" t="s">
        <v>659</v>
      </c>
      <c r="G153" s="19"/>
      <c r="EP153" s="5">
        <v>520</v>
      </c>
      <c r="EQ153" s="13" t="s">
        <v>8273</v>
      </c>
      <c r="EW153" s="35" t="s">
        <v>688</v>
      </c>
      <c r="EX153" s="13" t="s">
        <v>689</v>
      </c>
      <c r="EY153" s="19"/>
    </row>
    <row r="154" spans="5:155">
      <c r="E154" s="35" t="s">
        <v>664</v>
      </c>
      <c r="F154" s="13" t="s">
        <v>665</v>
      </c>
      <c r="G154" s="19"/>
      <c r="EP154" s="34">
        <v>516</v>
      </c>
      <c r="EQ154" s="13" t="s">
        <v>8274</v>
      </c>
      <c r="EW154" s="35" t="s">
        <v>690</v>
      </c>
      <c r="EX154" s="13" t="s">
        <v>691</v>
      </c>
      <c r="EY154" s="19"/>
    </row>
    <row r="155" spans="5:155">
      <c r="E155" s="35" t="s">
        <v>666</v>
      </c>
      <c r="F155" s="13" t="s">
        <v>667</v>
      </c>
      <c r="G155" s="19"/>
      <c r="EP155" s="5" t="s">
        <v>8275</v>
      </c>
      <c r="EQ155" s="13" t="s">
        <v>8276</v>
      </c>
      <c r="EW155" s="35" t="s">
        <v>692</v>
      </c>
      <c r="EX155" s="13" t="s">
        <v>693</v>
      </c>
      <c r="EY155" s="19"/>
    </row>
    <row r="156" spans="5:155">
      <c r="E156" s="35" t="s">
        <v>668</v>
      </c>
      <c r="F156" s="13" t="s">
        <v>669</v>
      </c>
      <c r="G156" s="19"/>
      <c r="EP156" s="5">
        <v>570</v>
      </c>
      <c r="EQ156" s="13" t="s">
        <v>8277</v>
      </c>
      <c r="EW156" s="35" t="s">
        <v>694</v>
      </c>
      <c r="EX156" s="13" t="s">
        <v>695</v>
      </c>
      <c r="EY156" s="19"/>
    </row>
    <row r="157" spans="5:155">
      <c r="E157" s="35" t="s">
        <v>670</v>
      </c>
      <c r="F157" s="13" t="s">
        <v>671</v>
      </c>
      <c r="G157" s="19"/>
      <c r="EP157" s="5">
        <v>558</v>
      </c>
      <c r="EQ157" s="13" t="s">
        <v>8278</v>
      </c>
      <c r="EW157" s="35" t="s">
        <v>696</v>
      </c>
      <c r="EX157" s="13" t="s">
        <v>697</v>
      </c>
      <c r="EY157" s="19"/>
    </row>
    <row r="158" spans="5:155">
      <c r="E158" s="35" t="s">
        <v>672</v>
      </c>
      <c r="F158" s="13" t="s">
        <v>673</v>
      </c>
      <c r="G158" s="19"/>
      <c r="EP158" s="5">
        <v>562</v>
      </c>
      <c r="EQ158" s="13" t="s">
        <v>8279</v>
      </c>
      <c r="EW158" s="35" t="s">
        <v>698</v>
      </c>
      <c r="EX158" s="13" t="s">
        <v>699</v>
      </c>
      <c r="EY158" s="19"/>
    </row>
    <row r="159" spans="5:155">
      <c r="E159" s="35" t="s">
        <v>676</v>
      </c>
      <c r="F159" s="13" t="s">
        <v>677</v>
      </c>
      <c r="G159" s="19"/>
      <c r="EP159" s="5">
        <v>732</v>
      </c>
      <c r="EQ159" s="13" t="s">
        <v>8280</v>
      </c>
      <c r="EW159" s="35" t="s">
        <v>700</v>
      </c>
      <c r="EX159" s="13" t="s">
        <v>701</v>
      </c>
      <c r="EY159" s="19"/>
    </row>
    <row r="160" spans="5:155">
      <c r="E160" s="35" t="s">
        <v>682</v>
      </c>
      <c r="F160" s="13" t="s">
        <v>683</v>
      </c>
      <c r="G160" s="19"/>
      <c r="EP160" s="34">
        <v>540</v>
      </c>
      <c r="EQ160" s="13" t="s">
        <v>8281</v>
      </c>
      <c r="EW160" s="35" t="s">
        <v>702</v>
      </c>
      <c r="EX160" s="13" t="s">
        <v>703</v>
      </c>
      <c r="EY160" s="19"/>
    </row>
    <row r="161" spans="5:155">
      <c r="E161" s="35" t="s">
        <v>684</v>
      </c>
      <c r="F161" s="13" t="s">
        <v>685</v>
      </c>
      <c r="G161" s="19"/>
      <c r="EP161" s="5">
        <v>554</v>
      </c>
      <c r="EQ161" s="13" t="s">
        <v>8282</v>
      </c>
      <c r="EW161" s="35" t="s">
        <v>704</v>
      </c>
      <c r="EX161" s="13" t="s">
        <v>705</v>
      </c>
      <c r="EY161" s="19"/>
    </row>
    <row r="162" spans="5:155">
      <c r="E162" s="35" t="s">
        <v>686</v>
      </c>
      <c r="F162" s="13" t="s">
        <v>687</v>
      </c>
      <c r="G162" s="19"/>
      <c r="EP162" s="34">
        <v>524</v>
      </c>
      <c r="EQ162" s="13" t="s">
        <v>8283</v>
      </c>
      <c r="EW162" s="35" t="s">
        <v>706</v>
      </c>
      <c r="EX162" s="13" t="s">
        <v>707</v>
      </c>
      <c r="EY162" s="19"/>
    </row>
    <row r="163" spans="5:155">
      <c r="E163" s="35" t="s">
        <v>688</v>
      </c>
      <c r="F163" s="13" t="s">
        <v>689</v>
      </c>
      <c r="G163" s="19"/>
      <c r="EP163" s="5">
        <v>574</v>
      </c>
      <c r="EQ163" s="13" t="s">
        <v>8284</v>
      </c>
      <c r="EW163" s="35" t="s">
        <v>710</v>
      </c>
      <c r="EX163" s="13" t="s">
        <v>711</v>
      </c>
      <c r="EY163" s="19"/>
    </row>
    <row r="164" spans="5:155">
      <c r="E164" s="35" t="s">
        <v>690</v>
      </c>
      <c r="F164" s="13" t="s">
        <v>691</v>
      </c>
      <c r="G164" s="19"/>
      <c r="EP164" s="34">
        <v>578</v>
      </c>
      <c r="EQ164" s="13" t="s">
        <v>8285</v>
      </c>
      <c r="EW164" s="35" t="s">
        <v>712</v>
      </c>
      <c r="EX164" s="13" t="s">
        <v>713</v>
      </c>
      <c r="EY164" s="19"/>
    </row>
    <row r="165" spans="5:155">
      <c r="E165" s="35" t="s">
        <v>692</v>
      </c>
      <c r="F165" s="13" t="s">
        <v>693</v>
      </c>
      <c r="G165" s="19"/>
      <c r="EP165" s="34">
        <v>334</v>
      </c>
      <c r="EQ165" s="13" t="s">
        <v>8286</v>
      </c>
      <c r="EW165" s="35" t="s">
        <v>714</v>
      </c>
      <c r="EX165" s="13" t="s">
        <v>715</v>
      </c>
      <c r="EY165" s="19"/>
    </row>
    <row r="166" spans="5:155">
      <c r="E166" s="35" t="s">
        <v>694</v>
      </c>
      <c r="F166" s="13" t="s">
        <v>695</v>
      </c>
      <c r="G166" s="19"/>
      <c r="EP166" s="34" t="s">
        <v>8287</v>
      </c>
      <c r="EQ166" s="13" t="s">
        <v>8288</v>
      </c>
      <c r="EW166" s="35" t="s">
        <v>716</v>
      </c>
      <c r="EX166" s="13" t="s">
        <v>717</v>
      </c>
      <c r="EY166" s="19"/>
    </row>
    <row r="167" spans="5:155">
      <c r="E167" s="35" t="s">
        <v>696</v>
      </c>
      <c r="F167" s="13" t="s">
        <v>697</v>
      </c>
      <c r="G167" s="19"/>
      <c r="EP167" s="5">
        <v>332</v>
      </c>
      <c r="EQ167" s="13" t="s">
        <v>8289</v>
      </c>
      <c r="EW167" s="35" t="s">
        <v>718</v>
      </c>
      <c r="EX167" s="13" t="s">
        <v>719</v>
      </c>
      <c r="EY167" s="19"/>
    </row>
    <row r="168" spans="5:155">
      <c r="E168" s="35" t="s">
        <v>698</v>
      </c>
      <c r="F168" s="13" t="s">
        <v>699</v>
      </c>
      <c r="G168" s="19"/>
      <c r="EP168" s="5">
        <v>586</v>
      </c>
      <c r="EQ168" s="13" t="s">
        <v>8290</v>
      </c>
      <c r="EW168" s="35" t="s">
        <v>720</v>
      </c>
      <c r="EX168" s="13" t="s">
        <v>721</v>
      </c>
      <c r="EY168" s="19"/>
    </row>
    <row r="169" spans="5:155">
      <c r="E169" s="35" t="s">
        <v>700</v>
      </c>
      <c r="F169" s="13" t="s">
        <v>701</v>
      </c>
      <c r="G169" s="19"/>
      <c r="EP169" s="5">
        <v>336</v>
      </c>
      <c r="EQ169" s="13" t="s">
        <v>8291</v>
      </c>
      <c r="EW169" s="35" t="s">
        <v>722</v>
      </c>
      <c r="EX169" s="13" t="s">
        <v>723</v>
      </c>
      <c r="EY169" s="19"/>
    </row>
    <row r="170" spans="5:155">
      <c r="E170" s="35" t="s">
        <v>702</v>
      </c>
      <c r="F170" s="13" t="s">
        <v>703</v>
      </c>
      <c r="G170" s="19"/>
      <c r="EP170" s="5">
        <v>591</v>
      </c>
      <c r="EQ170" s="13" t="s">
        <v>8292</v>
      </c>
      <c r="EW170" s="35" t="s">
        <v>724</v>
      </c>
      <c r="EX170" s="13" t="s">
        <v>725</v>
      </c>
      <c r="EY170" s="19"/>
    </row>
    <row r="171" spans="5:155">
      <c r="E171" s="35" t="s">
        <v>704</v>
      </c>
      <c r="F171" s="13" t="s">
        <v>705</v>
      </c>
      <c r="G171" s="19"/>
      <c r="EP171" s="5">
        <v>548</v>
      </c>
      <c r="EQ171" s="13" t="s">
        <v>8293</v>
      </c>
      <c r="EW171" s="35" t="s">
        <v>726</v>
      </c>
      <c r="EX171" s="13" t="s">
        <v>727</v>
      </c>
      <c r="EY171" s="19"/>
    </row>
    <row r="172" spans="5:155">
      <c r="E172" s="35" t="s">
        <v>706</v>
      </c>
      <c r="F172" s="13" t="s">
        <v>707</v>
      </c>
      <c r="G172" s="19"/>
      <c r="EP172" s="5" t="s">
        <v>8294</v>
      </c>
      <c r="EQ172" s="13" t="s">
        <v>8295</v>
      </c>
      <c r="EW172" s="35" t="s">
        <v>728</v>
      </c>
      <c r="EX172" s="13" t="s">
        <v>729</v>
      </c>
      <c r="EY172" s="19"/>
    </row>
    <row r="173" spans="5:155">
      <c r="E173" s="35" t="s">
        <v>710</v>
      </c>
      <c r="F173" s="13" t="s">
        <v>711</v>
      </c>
      <c r="G173" s="19"/>
      <c r="EP173" s="5">
        <v>598</v>
      </c>
      <c r="EQ173" s="13" t="s">
        <v>8296</v>
      </c>
      <c r="EW173" s="35" t="s">
        <v>730</v>
      </c>
      <c r="EX173" s="13" t="s">
        <v>731</v>
      </c>
      <c r="EY173" s="19"/>
    </row>
    <row r="174" spans="5:155">
      <c r="E174" s="35" t="s">
        <v>712</v>
      </c>
      <c r="F174" s="13" t="s">
        <v>713</v>
      </c>
      <c r="G174" s="19"/>
      <c r="EP174" s="5" t="s">
        <v>8297</v>
      </c>
      <c r="EQ174" s="13" t="s">
        <v>8298</v>
      </c>
      <c r="EW174" s="35" t="s">
        <v>732</v>
      </c>
      <c r="EX174" s="13" t="s">
        <v>733</v>
      </c>
      <c r="EY174" s="19"/>
    </row>
    <row r="175" spans="5:155">
      <c r="E175" s="35" t="s">
        <v>714</v>
      </c>
      <c r="F175" s="13" t="s">
        <v>715</v>
      </c>
      <c r="G175" s="19"/>
      <c r="EP175" s="5">
        <v>585</v>
      </c>
      <c r="EQ175" s="13" t="s">
        <v>8299</v>
      </c>
      <c r="EW175" s="35" t="s">
        <v>734</v>
      </c>
      <c r="EX175" s="13" t="s">
        <v>735</v>
      </c>
      <c r="EY175" s="19"/>
    </row>
    <row r="176" spans="5:155">
      <c r="E176" s="35" t="s">
        <v>716</v>
      </c>
      <c r="F176" s="13" t="s">
        <v>717</v>
      </c>
      <c r="G176" s="19"/>
      <c r="EP176" s="5">
        <v>600</v>
      </c>
      <c r="EQ176" s="13" t="s">
        <v>8300</v>
      </c>
      <c r="EW176" s="35" t="s">
        <v>736</v>
      </c>
      <c r="EX176" s="13" t="s">
        <v>737</v>
      </c>
      <c r="EY176" s="19"/>
    </row>
    <row r="177" spans="5:155">
      <c r="E177" s="35" t="s">
        <v>718</v>
      </c>
      <c r="F177" s="13" t="s">
        <v>719</v>
      </c>
      <c r="G177" s="19"/>
      <c r="EP177" s="5" t="s">
        <v>8301</v>
      </c>
      <c r="EQ177" s="13" t="s">
        <v>8302</v>
      </c>
      <c r="EW177" s="35" t="s">
        <v>740</v>
      </c>
      <c r="EX177" s="13" t="s">
        <v>741</v>
      </c>
      <c r="EY177" s="19"/>
    </row>
    <row r="178" spans="5:155">
      <c r="E178" s="35" t="s">
        <v>720</v>
      </c>
      <c r="F178" s="13" t="s">
        <v>721</v>
      </c>
      <c r="G178" s="19"/>
      <c r="EP178" s="5">
        <v>275</v>
      </c>
      <c r="EQ178" s="13" t="s">
        <v>8303</v>
      </c>
      <c r="EW178" s="35" t="s">
        <v>742</v>
      </c>
      <c r="EX178" s="13" t="s">
        <v>743</v>
      </c>
      <c r="EY178" s="19"/>
    </row>
    <row r="179" spans="5:155">
      <c r="E179" s="35" t="s">
        <v>722</v>
      </c>
      <c r="F179" s="13" t="s">
        <v>723</v>
      </c>
      <c r="G179" s="19"/>
      <c r="EP179" s="5">
        <v>348</v>
      </c>
      <c r="EQ179" s="13" t="s">
        <v>8304</v>
      </c>
      <c r="EW179" s="35" t="s">
        <v>746</v>
      </c>
      <c r="EX179" s="13" t="s">
        <v>747</v>
      </c>
      <c r="EY179" s="19"/>
    </row>
    <row r="180" spans="5:155">
      <c r="E180" s="35" t="s">
        <v>724</v>
      </c>
      <c r="F180" s="13" t="s">
        <v>725</v>
      </c>
      <c r="G180" s="19"/>
      <c r="EP180" s="5" t="s">
        <v>8305</v>
      </c>
      <c r="EQ180" s="13" t="s">
        <v>8306</v>
      </c>
      <c r="EW180" s="35" t="s">
        <v>748</v>
      </c>
      <c r="EX180" s="13" t="s">
        <v>749</v>
      </c>
      <c r="EY180" s="19"/>
    </row>
    <row r="181" spans="5:155">
      <c r="E181" s="35" t="s">
        <v>726</v>
      </c>
      <c r="F181" s="13" t="s">
        <v>727</v>
      </c>
      <c r="G181" s="19"/>
      <c r="EP181" s="5">
        <v>626</v>
      </c>
      <c r="EQ181" s="13" t="s">
        <v>8307</v>
      </c>
      <c r="EW181" s="35" t="s">
        <v>750</v>
      </c>
      <c r="EX181" s="13" t="s">
        <v>751</v>
      </c>
      <c r="EY181" s="19"/>
    </row>
    <row r="182" spans="5:155">
      <c r="E182" s="35" t="s">
        <v>728</v>
      </c>
      <c r="F182" s="13" t="s">
        <v>729</v>
      </c>
      <c r="G182" s="19"/>
      <c r="EP182" s="5">
        <v>612</v>
      </c>
      <c r="EQ182" s="13" t="s">
        <v>8308</v>
      </c>
      <c r="EW182" s="35" t="s">
        <v>752</v>
      </c>
      <c r="EX182" s="13" t="s">
        <v>753</v>
      </c>
      <c r="EY182" s="19"/>
    </row>
    <row r="183" spans="5:155">
      <c r="E183" s="35" t="s">
        <v>730</v>
      </c>
      <c r="F183" s="13" t="s">
        <v>731</v>
      </c>
      <c r="G183" s="19"/>
      <c r="EP183" s="5">
        <v>242</v>
      </c>
      <c r="EQ183" s="13" t="s">
        <v>8309</v>
      </c>
      <c r="EW183" s="35" t="s">
        <v>8700</v>
      </c>
      <c r="EX183" s="13" t="s">
        <v>8706</v>
      </c>
      <c r="EY183" s="19"/>
    </row>
    <row r="184" spans="5:155">
      <c r="E184" s="35" t="s">
        <v>732</v>
      </c>
      <c r="F184" s="13" t="s">
        <v>733</v>
      </c>
      <c r="G184" s="19"/>
      <c r="EP184" s="5">
        <v>608</v>
      </c>
      <c r="EQ184" s="13" t="s">
        <v>8310</v>
      </c>
      <c r="EW184" s="35" t="s">
        <v>8699</v>
      </c>
      <c r="EX184" s="13" t="s">
        <v>8705</v>
      </c>
      <c r="EY184" s="19"/>
    </row>
    <row r="185" spans="5:155">
      <c r="E185" s="35" t="s">
        <v>734</v>
      </c>
      <c r="F185" s="13" t="s">
        <v>735</v>
      </c>
      <c r="G185" s="19"/>
      <c r="EP185" s="5">
        <v>246</v>
      </c>
      <c r="EQ185" s="13" t="s">
        <v>8311</v>
      </c>
      <c r="EW185" s="35" t="s">
        <v>8698</v>
      </c>
      <c r="EX185" s="13" t="s">
        <v>8704</v>
      </c>
      <c r="EY185" s="19"/>
    </row>
    <row r="186" spans="5:155">
      <c r="E186" s="35" t="s">
        <v>736</v>
      </c>
      <c r="F186" s="13" t="s">
        <v>737</v>
      </c>
      <c r="G186" s="19"/>
      <c r="EP186" s="5" t="s">
        <v>8312</v>
      </c>
      <c r="EQ186" s="13" t="s">
        <v>8313</v>
      </c>
      <c r="EW186" s="35" t="s">
        <v>8697</v>
      </c>
      <c r="EX186" s="13" t="s">
        <v>8703</v>
      </c>
      <c r="EY186" s="19"/>
    </row>
    <row r="187" spans="5:155">
      <c r="E187" s="35" t="s">
        <v>740</v>
      </c>
      <c r="F187" s="13" t="s">
        <v>741</v>
      </c>
      <c r="G187" s="19"/>
      <c r="EP187" s="5" t="s">
        <v>8314</v>
      </c>
      <c r="EQ187" s="13" t="s">
        <v>8315</v>
      </c>
      <c r="EW187" s="35" t="s">
        <v>8696</v>
      </c>
      <c r="EX187" s="13" t="s">
        <v>8702</v>
      </c>
      <c r="EY187" s="19"/>
    </row>
    <row r="188" spans="5:155">
      <c r="E188" s="35" t="s">
        <v>742</v>
      </c>
      <c r="F188" s="13" t="s">
        <v>743</v>
      </c>
      <c r="G188" s="19"/>
      <c r="EP188" s="5">
        <v>630</v>
      </c>
      <c r="EQ188" s="13" t="s">
        <v>8316</v>
      </c>
      <c r="EW188" s="35" t="s">
        <v>8695</v>
      </c>
      <c r="EX188" s="13" t="s">
        <v>8701</v>
      </c>
      <c r="EY188" s="19"/>
    </row>
    <row r="189" spans="5:155">
      <c r="E189" s="35" t="s">
        <v>746</v>
      </c>
      <c r="F189" s="13" t="s">
        <v>747</v>
      </c>
      <c r="G189" s="19"/>
      <c r="EP189" s="5">
        <v>234</v>
      </c>
      <c r="EQ189" s="13" t="s">
        <v>8317</v>
      </c>
      <c r="EY189" s="19"/>
    </row>
    <row r="190" spans="5:155">
      <c r="E190" s="35" t="s">
        <v>748</v>
      </c>
      <c r="F190" s="13" t="s">
        <v>749</v>
      </c>
      <c r="G190" s="19"/>
      <c r="EP190" s="5">
        <v>238</v>
      </c>
      <c r="EQ190" s="13" t="s">
        <v>8318</v>
      </c>
      <c r="EY190" s="19"/>
    </row>
    <row r="191" spans="5:155">
      <c r="E191" s="35" t="s">
        <v>750</v>
      </c>
      <c r="F191" s="13" t="s">
        <v>751</v>
      </c>
      <c r="G191" s="19"/>
      <c r="EP191" s="5" t="s">
        <v>8319</v>
      </c>
      <c r="EQ191" s="13" t="s">
        <v>8320</v>
      </c>
      <c r="EY191" s="19"/>
    </row>
    <row r="192" spans="5:155">
      <c r="E192" s="35" t="s">
        <v>752</v>
      </c>
      <c r="F192" s="13" t="s">
        <v>753</v>
      </c>
      <c r="G192" s="19"/>
      <c r="EP192" s="5">
        <v>250</v>
      </c>
      <c r="EQ192" s="13" t="s">
        <v>8321</v>
      </c>
      <c r="EY192" s="19"/>
    </row>
    <row r="193" spans="5:155">
      <c r="E193" s="35" t="s">
        <v>8700</v>
      </c>
      <c r="F193" s="13" t="s">
        <v>8706</v>
      </c>
      <c r="G193" s="19"/>
      <c r="EP193" s="5">
        <v>254</v>
      </c>
      <c r="EQ193" s="13" t="s">
        <v>8322</v>
      </c>
      <c r="EY193" s="19"/>
    </row>
    <row r="194" spans="5:155">
      <c r="E194" s="35" t="s">
        <v>8699</v>
      </c>
      <c r="F194" s="13" t="s">
        <v>8705</v>
      </c>
      <c r="G194" s="19"/>
      <c r="EP194" s="5">
        <v>258</v>
      </c>
      <c r="EQ194" s="13" t="s">
        <v>8323</v>
      </c>
      <c r="EY194" s="19"/>
    </row>
    <row r="195" spans="5:155">
      <c r="E195" s="35" t="s">
        <v>8698</v>
      </c>
      <c r="F195" s="13" t="s">
        <v>8704</v>
      </c>
      <c r="G195" s="19"/>
      <c r="EP195" s="5">
        <v>260</v>
      </c>
      <c r="EQ195" s="13" t="s">
        <v>8324</v>
      </c>
      <c r="EY195" s="19"/>
    </row>
    <row r="196" spans="5:155">
      <c r="E196" s="35" t="s">
        <v>8697</v>
      </c>
      <c r="F196" s="13" t="s">
        <v>8703</v>
      </c>
      <c r="G196" s="19"/>
      <c r="EP196" s="5">
        <v>100</v>
      </c>
      <c r="EQ196" s="13" t="s">
        <v>8325</v>
      </c>
      <c r="EY196" s="19"/>
    </row>
    <row r="197" spans="5:155">
      <c r="E197" s="35" t="s">
        <v>8696</v>
      </c>
      <c r="F197" s="13" t="s">
        <v>8702</v>
      </c>
      <c r="G197" s="19"/>
      <c r="EP197" s="5">
        <v>854</v>
      </c>
      <c r="EQ197" s="13" t="s">
        <v>8326</v>
      </c>
      <c r="EY197" s="19"/>
    </row>
    <row r="198" spans="5:155">
      <c r="E198" s="35" t="s">
        <v>8695</v>
      </c>
      <c r="F198" s="13" t="s">
        <v>8701</v>
      </c>
      <c r="G198" s="19"/>
      <c r="EP198" s="5" t="s">
        <v>8327</v>
      </c>
      <c r="EQ198" s="13" t="s">
        <v>8328</v>
      </c>
      <c r="EY198" s="19"/>
    </row>
    <row r="199" spans="5:155">
      <c r="G199" s="19"/>
      <c r="EP199" s="5">
        <v>108</v>
      </c>
      <c r="EQ199" s="13" t="s">
        <v>8329</v>
      </c>
      <c r="EY199" s="19"/>
    </row>
    <row r="200" spans="5:155">
      <c r="G200" s="19"/>
      <c r="EP200" s="5">
        <v>704</v>
      </c>
      <c r="EQ200" s="13" t="s">
        <v>8330</v>
      </c>
      <c r="EY200" s="19"/>
    </row>
    <row r="201" spans="5:155">
      <c r="G201" s="19"/>
      <c r="EP201" s="5">
        <v>204</v>
      </c>
      <c r="EQ201" s="13" t="s">
        <v>8331</v>
      </c>
      <c r="EY201" s="19"/>
    </row>
    <row r="202" spans="5:155">
      <c r="G202" s="19"/>
      <c r="EP202" s="5">
        <v>862</v>
      </c>
      <c r="EQ202" s="13" t="s">
        <v>8332</v>
      </c>
      <c r="EY202" s="19"/>
    </row>
    <row r="203" spans="5:155">
      <c r="G203" s="19"/>
      <c r="EP203" s="5">
        <v>112</v>
      </c>
      <c r="EQ203" s="13" t="s">
        <v>8333</v>
      </c>
      <c r="EY203" s="19"/>
    </row>
    <row r="204" spans="5:155">
      <c r="G204" s="19"/>
      <c r="EP204" s="17" t="s">
        <v>8334</v>
      </c>
      <c r="EQ204" s="17" t="s">
        <v>8335</v>
      </c>
      <c r="EY204" s="19"/>
    </row>
    <row r="205" spans="5:155">
      <c r="G205" s="19"/>
      <c r="EP205" s="17">
        <v>604</v>
      </c>
      <c r="EQ205" s="17" t="s">
        <v>8336</v>
      </c>
      <c r="EY205" s="19"/>
    </row>
    <row r="206" spans="5:155">
      <c r="G206" s="19"/>
      <c r="EP206" s="17" t="s">
        <v>8337</v>
      </c>
      <c r="EQ206" s="17" t="s">
        <v>8338</v>
      </c>
      <c r="EY206" s="19"/>
    </row>
    <row r="207" spans="5:155">
      <c r="G207" s="19"/>
      <c r="EP207" s="17">
        <v>616</v>
      </c>
      <c r="EQ207" s="17" t="s">
        <v>8339</v>
      </c>
      <c r="EY207" s="19"/>
    </row>
    <row r="208" spans="5:155">
      <c r="G208" s="19"/>
      <c r="EP208" s="17" t="s">
        <v>8340</v>
      </c>
      <c r="EQ208" s="17" t="s">
        <v>8341</v>
      </c>
      <c r="EY208" s="19"/>
    </row>
    <row r="209" spans="7:155">
      <c r="G209" s="19"/>
      <c r="EP209" s="17" t="s">
        <v>8342</v>
      </c>
      <c r="EQ209" s="17" t="s">
        <v>8343</v>
      </c>
      <c r="EY209" s="19"/>
    </row>
    <row r="210" spans="7:155">
      <c r="G210" s="19"/>
      <c r="EP210" s="17">
        <v>535</v>
      </c>
      <c r="EQ210" s="17" t="s">
        <v>8344</v>
      </c>
      <c r="EY210" s="19"/>
    </row>
    <row r="211" spans="7:155">
      <c r="G211" s="19"/>
      <c r="EP211" s="17" t="s">
        <v>8345</v>
      </c>
      <c r="EQ211" s="17" t="s">
        <v>8346</v>
      </c>
      <c r="EY211" s="19"/>
    </row>
    <row r="212" spans="7:155">
      <c r="G212" s="19"/>
      <c r="EP212" s="17">
        <v>620</v>
      </c>
      <c r="EQ212" s="17" t="s">
        <v>8347</v>
      </c>
      <c r="EY212" s="19"/>
    </row>
    <row r="213" spans="7:155">
      <c r="G213" s="19"/>
      <c r="EP213" s="17">
        <v>344</v>
      </c>
      <c r="EQ213" s="17" t="s">
        <v>8348</v>
      </c>
      <c r="EY213" s="19"/>
    </row>
    <row r="214" spans="7:155">
      <c r="G214" s="19"/>
      <c r="EP214" s="17">
        <v>340</v>
      </c>
      <c r="EQ214" s="17" t="s">
        <v>8349</v>
      </c>
      <c r="EY214" s="19"/>
    </row>
    <row r="215" spans="7:155">
      <c r="G215" s="19"/>
      <c r="EP215" s="17">
        <v>584</v>
      </c>
      <c r="EQ215" s="17" t="s">
        <v>8350</v>
      </c>
      <c r="EY215" s="19"/>
    </row>
    <row r="216" spans="7:155">
      <c r="G216" s="19"/>
      <c r="EP216" s="17">
        <v>446</v>
      </c>
      <c r="EQ216" s="17" t="s">
        <v>8351</v>
      </c>
      <c r="EY216" s="19"/>
    </row>
    <row r="217" spans="7:155">
      <c r="G217" s="19"/>
      <c r="EP217" s="17">
        <v>807</v>
      </c>
      <c r="EQ217" s="17" t="s">
        <v>8352</v>
      </c>
      <c r="EY217" s="19"/>
    </row>
    <row r="218" spans="7:155">
      <c r="G218" s="19"/>
      <c r="EP218" s="17">
        <v>450</v>
      </c>
      <c r="EQ218" s="17" t="s">
        <v>8353</v>
      </c>
      <c r="EY218" s="19"/>
    </row>
    <row r="219" spans="7:155">
      <c r="G219" s="19"/>
      <c r="EP219" s="17">
        <v>175</v>
      </c>
      <c r="EQ219" s="17" t="s">
        <v>8354</v>
      </c>
      <c r="EY219" s="19"/>
    </row>
    <row r="220" spans="7:155">
      <c r="G220" s="19"/>
      <c r="EP220" s="17">
        <v>454</v>
      </c>
      <c r="EQ220" s="17" t="s">
        <v>8355</v>
      </c>
      <c r="EY220" s="19"/>
    </row>
    <row r="221" spans="7:155">
      <c r="G221" s="19"/>
      <c r="EP221" s="17">
        <v>466</v>
      </c>
      <c r="EQ221" s="17" t="s">
        <v>8356</v>
      </c>
      <c r="EY221" s="19"/>
    </row>
    <row r="222" spans="7:155">
      <c r="G222" s="19"/>
      <c r="EP222" s="17">
        <v>470</v>
      </c>
      <c r="EQ222" s="17" t="s">
        <v>8357</v>
      </c>
      <c r="EY222" s="19"/>
    </row>
    <row r="223" spans="7:155">
      <c r="G223" s="19"/>
      <c r="EP223" s="17">
        <v>474</v>
      </c>
      <c r="EQ223" s="17" t="s">
        <v>8358</v>
      </c>
      <c r="EY223" s="19"/>
    </row>
    <row r="224" spans="7:155">
      <c r="G224" s="19"/>
      <c r="EP224" s="17">
        <v>458</v>
      </c>
      <c r="EQ224" s="17" t="s">
        <v>8359</v>
      </c>
      <c r="EY224" s="19"/>
    </row>
    <row r="225" spans="7:155">
      <c r="G225" s="19"/>
      <c r="EP225" s="17">
        <v>833</v>
      </c>
      <c r="EQ225" s="17" t="s">
        <v>8360</v>
      </c>
      <c r="EY225" s="19"/>
    </row>
    <row r="226" spans="7:155">
      <c r="G226" s="19"/>
      <c r="EP226" s="17">
        <v>583</v>
      </c>
      <c r="EQ226" s="17" t="s">
        <v>8361</v>
      </c>
      <c r="EY226" s="19"/>
    </row>
    <row r="227" spans="7:155">
      <c r="G227" s="19"/>
      <c r="EP227" s="17">
        <v>710</v>
      </c>
      <c r="EQ227" s="17" t="s">
        <v>8362</v>
      </c>
      <c r="EY227" s="19"/>
    </row>
    <row r="228" spans="7:155">
      <c r="G228" s="19"/>
      <c r="EP228" s="17">
        <v>728</v>
      </c>
      <c r="EQ228" s="17" t="s">
        <v>8363</v>
      </c>
      <c r="EY228" s="19"/>
    </row>
    <row r="229" spans="7:155">
      <c r="G229" s="19"/>
      <c r="EP229" s="17">
        <v>104</v>
      </c>
      <c r="EQ229" s="17" t="s">
        <v>8364</v>
      </c>
      <c r="EY229" s="19"/>
    </row>
    <row r="230" spans="7:155">
      <c r="G230" s="19"/>
      <c r="EP230" s="17">
        <v>484</v>
      </c>
      <c r="EQ230" s="17" t="s">
        <v>8365</v>
      </c>
      <c r="EY230" s="19"/>
    </row>
    <row r="231" spans="7:155">
      <c r="G231" s="19"/>
      <c r="EP231" s="17">
        <v>480</v>
      </c>
      <c r="EQ231" s="17" t="s">
        <v>8366</v>
      </c>
      <c r="EY231" s="19"/>
    </row>
    <row r="232" spans="7:155">
      <c r="G232" s="19"/>
      <c r="EP232" s="17">
        <v>478</v>
      </c>
      <c r="EQ232" s="17" t="s">
        <v>8367</v>
      </c>
      <c r="EY232" s="19"/>
    </row>
    <row r="233" spans="7:155">
      <c r="G233" s="19"/>
      <c r="EP233" s="17">
        <v>508</v>
      </c>
      <c r="EQ233" s="17" t="s">
        <v>8368</v>
      </c>
      <c r="EY233" s="19"/>
    </row>
    <row r="234" spans="7:155">
      <c r="G234" s="19"/>
      <c r="EP234" s="17">
        <v>492</v>
      </c>
      <c r="EQ234" s="17" t="s">
        <v>8369</v>
      </c>
      <c r="EY234" s="19"/>
    </row>
    <row r="235" spans="7:155">
      <c r="G235" s="19"/>
      <c r="EP235" s="17">
        <v>462</v>
      </c>
      <c r="EQ235" s="17" t="s">
        <v>8370</v>
      </c>
      <c r="EY235" s="19"/>
    </row>
    <row r="236" spans="7:155">
      <c r="G236" s="19"/>
      <c r="EP236" s="17">
        <v>498</v>
      </c>
      <c r="EQ236" s="17" t="s">
        <v>8371</v>
      </c>
      <c r="EY236" s="19"/>
    </row>
    <row r="237" spans="7:155">
      <c r="EP237" s="17">
        <v>504</v>
      </c>
      <c r="EQ237" s="17" t="s">
        <v>8372</v>
      </c>
    </row>
    <row r="238" spans="7:155">
      <c r="EP238" s="17">
        <v>496</v>
      </c>
      <c r="EQ238" s="17" t="s">
        <v>8373</v>
      </c>
    </row>
    <row r="239" spans="7:155">
      <c r="EP239" s="17">
        <v>499</v>
      </c>
      <c r="EQ239" s="17" t="s">
        <v>8374</v>
      </c>
    </row>
    <row r="240" spans="7:155">
      <c r="EP240" s="17">
        <v>500</v>
      </c>
      <c r="EQ240" s="17" t="s">
        <v>8375</v>
      </c>
    </row>
    <row r="241" spans="146:147">
      <c r="EP241" s="17">
        <v>400</v>
      </c>
      <c r="EQ241" s="17" t="s">
        <v>8376</v>
      </c>
    </row>
    <row r="242" spans="146:147">
      <c r="EP242" s="17">
        <v>418</v>
      </c>
      <c r="EQ242" s="17" t="s">
        <v>8377</v>
      </c>
    </row>
    <row r="243" spans="146:147">
      <c r="EP243" s="17">
        <v>428</v>
      </c>
      <c r="EQ243" s="17" t="s">
        <v>8378</v>
      </c>
    </row>
    <row r="244" spans="146:147">
      <c r="EP244" s="17">
        <v>440</v>
      </c>
      <c r="EQ244" s="17" t="s">
        <v>8379</v>
      </c>
    </row>
    <row r="245" spans="146:147">
      <c r="EP245" s="17">
        <v>434</v>
      </c>
      <c r="EQ245" s="17" t="s">
        <v>8380</v>
      </c>
    </row>
    <row r="246" spans="146:147">
      <c r="EP246" s="17">
        <v>438</v>
      </c>
      <c r="EQ246" s="17" t="s">
        <v>8381</v>
      </c>
    </row>
    <row r="247" spans="146:147">
      <c r="EP247" s="17">
        <v>430</v>
      </c>
      <c r="EQ247" s="17" t="s">
        <v>8382</v>
      </c>
    </row>
    <row r="248" spans="146:147">
      <c r="EP248" s="17">
        <v>642</v>
      </c>
      <c r="EQ248" s="17" t="s">
        <v>8383</v>
      </c>
    </row>
    <row r="249" spans="146:147">
      <c r="EP249" s="17">
        <v>442</v>
      </c>
      <c r="EQ249" s="17" t="s">
        <v>8384</v>
      </c>
    </row>
    <row r="250" spans="146:147">
      <c r="EP250" s="17">
        <v>646</v>
      </c>
      <c r="EQ250" s="17" t="s">
        <v>8385</v>
      </c>
    </row>
    <row r="251" spans="146:147">
      <c r="EP251" s="17">
        <v>426</v>
      </c>
      <c r="EQ251" s="17" t="s">
        <v>8386</v>
      </c>
    </row>
    <row r="252" spans="146:147">
      <c r="EP252" s="17">
        <v>422</v>
      </c>
      <c r="EQ252" s="17" t="s">
        <v>8387</v>
      </c>
    </row>
    <row r="253" spans="146:147">
      <c r="EP253" s="17">
        <v>638</v>
      </c>
      <c r="EQ253" s="17" t="s">
        <v>8388</v>
      </c>
    </row>
    <row r="254" spans="146:147">
      <c r="EP254" s="17">
        <v>643</v>
      </c>
      <c r="EQ254" s="17" t="s">
        <v>8389</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8468</v>
      </c>
      <c r="Z3" t="s">
        <v>8480</v>
      </c>
      <c r="AC3" t="s">
        <v>8490</v>
      </c>
      <c r="AF3" t="s">
        <v>8506</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c r="E9" s="17" t="s">
        <v>7849</v>
      </c>
      <c r="F9" s="13" t="s">
        <v>7844</v>
      </c>
      <c r="H9" s="17" t="s">
        <v>7849</v>
      </c>
      <c r="I9" s="13" t="s">
        <v>8606</v>
      </c>
      <c r="N9" s="17" t="s">
        <v>7849</v>
      </c>
      <c r="O9" s="13" t="s">
        <v>9074</v>
      </c>
      <c r="Q9" s="17" t="s">
        <v>8448</v>
      </c>
      <c r="R9" s="13" t="s">
        <v>8053</v>
      </c>
      <c r="AC9" s="17" t="s">
        <v>7849</v>
      </c>
      <c r="AD9" s="17" t="s">
        <v>8495</v>
      </c>
    </row>
    <row r="10" spans="1:36">
      <c r="E10" s="17" t="s">
        <v>7850</v>
      </c>
      <c r="F10" s="13" t="s">
        <v>7845</v>
      </c>
      <c r="H10" s="17" t="s">
        <v>7850</v>
      </c>
      <c r="I10" s="13" t="s">
        <v>8604</v>
      </c>
      <c r="N10" s="17" t="s">
        <v>7850</v>
      </c>
      <c r="O10" s="13" t="s">
        <v>9075</v>
      </c>
      <c r="AC10" s="17" t="s">
        <v>7850</v>
      </c>
      <c r="AD10" s="17" t="s">
        <v>8496</v>
      </c>
    </row>
    <row r="11" spans="1:36">
      <c r="E11" s="17" t="s">
        <v>7851</v>
      </c>
      <c r="F11" s="13" t="s">
        <v>7846</v>
      </c>
      <c r="H11" s="17" t="s">
        <v>7851</v>
      </c>
      <c r="I11" s="13" t="s">
        <v>8603</v>
      </c>
      <c r="N11" s="17" t="s">
        <v>7851</v>
      </c>
      <c r="O11" s="13" t="s">
        <v>9076</v>
      </c>
      <c r="AC11" s="17" t="s">
        <v>7851</v>
      </c>
      <c r="AD11" s="17" t="s">
        <v>8497</v>
      </c>
    </row>
    <row r="12" spans="1:36">
      <c r="H12" s="17" t="s">
        <v>8020</v>
      </c>
      <c r="I12" s="13" t="s">
        <v>8614</v>
      </c>
      <c r="N12" s="17" t="s">
        <v>8020</v>
      </c>
      <c r="O12" s="13" t="s">
        <v>8027</v>
      </c>
      <c r="AC12" s="17" t="s">
        <v>8020</v>
      </c>
      <c r="AD12" s="17" t="s">
        <v>8498</v>
      </c>
    </row>
    <row r="13" spans="1:36">
      <c r="H13" s="17" t="s">
        <v>203</v>
      </c>
      <c r="I13" s="13" t="s">
        <v>8615</v>
      </c>
      <c r="N13" s="17" t="s">
        <v>8021</v>
      </c>
      <c r="O13" s="13" t="s">
        <v>7881</v>
      </c>
      <c r="AC13" s="17" t="s">
        <v>8021</v>
      </c>
      <c r="AD13" s="17" t="s">
        <v>8499</v>
      </c>
    </row>
    <row r="14" spans="1:36">
      <c r="H14" s="17" t="s">
        <v>204</v>
      </c>
      <c r="I14" s="13" t="s">
        <v>8616</v>
      </c>
      <c r="AC14" s="17" t="s">
        <v>203</v>
      </c>
      <c r="AD14" s="17" t="s">
        <v>8500</v>
      </c>
    </row>
    <row r="15" spans="1:36">
      <c r="H15" s="17" t="s">
        <v>8021</v>
      </c>
      <c r="I15" s="13" t="s">
        <v>9085</v>
      </c>
      <c r="AC15" s="17" t="s">
        <v>204</v>
      </c>
      <c r="AD15" s="17" t="s">
        <v>8501</v>
      </c>
    </row>
    <row r="16" spans="1:36">
      <c r="H16" s="17" t="s">
        <v>8021</v>
      </c>
      <c r="I16" s="13" t="s">
        <v>9086</v>
      </c>
      <c r="AC16" s="17" t="s">
        <v>205</v>
      </c>
      <c r="AD16" s="17" t="s">
        <v>8502</v>
      </c>
    </row>
    <row r="17" spans="8:30">
      <c r="H17" s="17" t="s">
        <v>8021</v>
      </c>
      <c r="I17" s="30" t="s">
        <v>8607</v>
      </c>
      <c r="AC17" s="17" t="s">
        <v>206</v>
      </c>
      <c r="AD17" s="17" t="s">
        <v>8503</v>
      </c>
    </row>
    <row r="18" spans="8:30">
      <c r="H18" s="17" t="s">
        <v>8021</v>
      </c>
      <c r="I18" s="30" t="s">
        <v>8608</v>
      </c>
      <c r="AC18" s="17" t="s">
        <v>207</v>
      </c>
      <c r="AD18" s="17" t="s">
        <v>8504</v>
      </c>
    </row>
    <row r="19" spans="8:30">
      <c r="H19" s="17" t="s">
        <v>8021</v>
      </c>
      <c r="I19" s="30" t="s">
        <v>8609</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8549</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9104</v>
      </c>
      <c r="AN11" s="17" t="s">
        <v>302</v>
      </c>
      <c r="AP11" s="17" t="s">
        <v>11005</v>
      </c>
      <c r="AQ11" s="17" t="s">
        <v>7857</v>
      </c>
      <c r="AR11" s="17" t="s">
        <v>195</v>
      </c>
    </row>
    <row r="12" spans="1:44">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9105</v>
      </c>
      <c r="AN12" s="17" t="s">
        <v>304</v>
      </c>
      <c r="AP12" s="13" t="s">
        <v>11006</v>
      </c>
      <c r="AQ12" s="17" t="s">
        <v>7857</v>
      </c>
      <c r="AR12" s="17" t="s">
        <v>196</v>
      </c>
    </row>
    <row r="13" spans="1:44">
      <c r="B13" s="17" t="s">
        <v>249</v>
      </c>
      <c r="C13" s="17" t="s">
        <v>202</v>
      </c>
      <c r="E13" s="17" t="s">
        <v>307</v>
      </c>
      <c r="F13" s="17" t="s">
        <v>306</v>
      </c>
      <c r="Q13" s="13" t="s">
        <v>8615</v>
      </c>
      <c r="R13" s="17" t="s">
        <v>9095</v>
      </c>
      <c r="T13" s="13" t="s">
        <v>7901</v>
      </c>
      <c r="U13" s="17" t="s">
        <v>7886</v>
      </c>
      <c r="V13" s="17" t="s">
        <v>197</v>
      </c>
      <c r="X13" s="13" t="s">
        <v>7881</v>
      </c>
      <c r="Y13" s="17" t="s">
        <v>7851</v>
      </c>
      <c r="AA13" s="13" t="s">
        <v>8122</v>
      </c>
      <c r="AB13" s="123">
        <v>784</v>
      </c>
      <c r="AJ13" s="17" t="s">
        <v>8499</v>
      </c>
      <c r="AK13" s="17" t="s">
        <v>8021</v>
      </c>
      <c r="AM13" s="17" t="s">
        <v>9106</v>
      </c>
      <c r="AN13" s="17" t="s">
        <v>306</v>
      </c>
      <c r="AP13" s="13" t="s">
        <v>11007</v>
      </c>
      <c r="AQ13" s="17" t="s">
        <v>7857</v>
      </c>
      <c r="AR13" s="17" t="s">
        <v>197</v>
      </c>
    </row>
    <row r="14" spans="1:44">
      <c r="B14" s="17" t="s">
        <v>250</v>
      </c>
      <c r="C14" s="17" t="s">
        <v>203</v>
      </c>
      <c r="E14" s="17" t="s">
        <v>309</v>
      </c>
      <c r="F14" s="17" t="s">
        <v>308</v>
      </c>
      <c r="Q14" s="13" t="s">
        <v>8616</v>
      </c>
      <c r="R14" s="17" t="s">
        <v>9096</v>
      </c>
      <c r="T14" s="13" t="s">
        <v>7903</v>
      </c>
      <c r="U14" s="17" t="s">
        <v>7886</v>
      </c>
      <c r="V14" s="17" t="s">
        <v>198</v>
      </c>
      <c r="AA14" s="13" t="s">
        <v>8124</v>
      </c>
      <c r="AB14" s="124" t="s">
        <v>8123</v>
      </c>
      <c r="AJ14" s="17" t="s">
        <v>8500</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8126</v>
      </c>
      <c r="AB15" s="124" t="s">
        <v>8125</v>
      </c>
      <c r="AJ15" s="17" t="s">
        <v>8501</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8127</v>
      </c>
      <c r="AB16" s="123">
        <v>533</v>
      </c>
      <c r="AJ16" s="17" t="s">
        <v>8502</v>
      </c>
      <c r="AK16" s="17" t="s">
        <v>205</v>
      </c>
      <c r="AM16" s="17" t="s">
        <v>9109</v>
      </c>
      <c r="AN16" s="17" t="s">
        <v>312</v>
      </c>
      <c r="AP16" s="17" t="s">
        <v>11010</v>
      </c>
      <c r="AQ16" s="17" t="s">
        <v>7858</v>
      </c>
      <c r="AR16" s="17" t="s">
        <v>195</v>
      </c>
    </row>
    <row r="17" spans="2:44">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9111</v>
      </c>
      <c r="AN18" s="17" t="s">
        <v>316</v>
      </c>
      <c r="AP18" s="13" t="s">
        <v>11012</v>
      </c>
      <c r="AQ18" s="17" t="s">
        <v>7858</v>
      </c>
      <c r="AR18" s="17" t="s">
        <v>197</v>
      </c>
    </row>
    <row r="19" spans="2:44">
      <c r="B19" s="17" t="s">
        <v>255</v>
      </c>
      <c r="C19" s="17" t="s">
        <v>208</v>
      </c>
      <c r="E19" s="17" t="s">
        <v>319</v>
      </c>
      <c r="F19" s="17" t="s">
        <v>318</v>
      </c>
      <c r="Q19" s="30" t="s">
        <v>8609</v>
      </c>
      <c r="R19" s="17" t="s">
        <v>8021</v>
      </c>
      <c r="T19" s="13" t="s">
        <v>7909</v>
      </c>
      <c r="U19" s="17" t="s">
        <v>7940</v>
      </c>
      <c r="V19" s="17" t="s">
        <v>198</v>
      </c>
      <c r="AA19" s="13" t="s">
        <v>8132</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8134</v>
      </c>
      <c r="AB20" s="124" t="s">
        <v>8133</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8136</v>
      </c>
      <c r="AB21" s="124" t="s">
        <v>8135</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8138</v>
      </c>
      <c r="AB22" s="124" t="s">
        <v>8137</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8139</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8140</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8142</v>
      </c>
      <c r="AB25" s="124" t="s">
        <v>8141</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8144</v>
      </c>
      <c r="AB26" s="124" t="s">
        <v>8143</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8145</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8146</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8147</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8148</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8149</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8150</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8151</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8152</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8153</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8154</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8155</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8156</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8157</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8158</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8159</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8160</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8161</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8163</v>
      </c>
      <c r="AB44" s="124" t="s">
        <v>8162</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8165</v>
      </c>
      <c r="AB45" s="124" t="s">
        <v>8164</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8166</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8167</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8168</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8169</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8170</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8171</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8172</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8173</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8174</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8175</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8176</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8177</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8178</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8179</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8180</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8181</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8182</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8183</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8184</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8185</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8186</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8187</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8188</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8189</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8190</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8191</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8192</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8193</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8194</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8195</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8196</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8197</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8198</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8199</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8200</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8201</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8202</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8203</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8204</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8205</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8206</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8207</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8208</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8209</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8210</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8211</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8212</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8213</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8214</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8215</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8216</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8217</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8218</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8219</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8220</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8221</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8222</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8223</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8224</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8225</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8226</v>
      </c>
      <c r="AB106" s="123">
        <v>716</v>
      </c>
      <c r="AM106" s="17" t="s">
        <v>9199</v>
      </c>
      <c r="AN106" s="17" t="s">
        <v>528</v>
      </c>
      <c r="AP106" s="17" t="s">
        <v>11100</v>
      </c>
      <c r="AQ106" s="17" t="s">
        <v>7875</v>
      </c>
      <c r="AR106" s="17" t="s">
        <v>196</v>
      </c>
    </row>
    <row r="107" spans="5:44">
      <c r="E107" s="17" t="s">
        <v>495</v>
      </c>
      <c r="F107" s="17" t="s">
        <v>494</v>
      </c>
      <c r="AA107" s="13" t="s">
        <v>8227</v>
      </c>
      <c r="AB107" s="123">
        <v>756</v>
      </c>
      <c r="AM107" s="17" t="s">
        <v>9200</v>
      </c>
      <c r="AN107" s="17" t="s">
        <v>530</v>
      </c>
    </row>
    <row r="108" spans="5:44">
      <c r="E108" s="17" t="s">
        <v>497</v>
      </c>
      <c r="F108" s="17" t="s">
        <v>496</v>
      </c>
      <c r="AA108" s="13" t="s">
        <v>8228</v>
      </c>
      <c r="AB108" s="123">
        <v>752</v>
      </c>
      <c r="AM108" s="17" t="s">
        <v>9201</v>
      </c>
      <c r="AN108" s="17" t="s">
        <v>532</v>
      </c>
    </row>
    <row r="109" spans="5:44">
      <c r="E109" s="17" t="s">
        <v>499</v>
      </c>
      <c r="F109" s="17" t="s">
        <v>498</v>
      </c>
      <c r="AA109" s="13" t="s">
        <v>8229</v>
      </c>
      <c r="AB109" s="123">
        <v>729</v>
      </c>
      <c r="AM109" s="17" t="s">
        <v>9202</v>
      </c>
      <c r="AN109" s="17" t="s">
        <v>534</v>
      </c>
    </row>
    <row r="110" spans="5:44">
      <c r="E110" s="17" t="s">
        <v>501</v>
      </c>
      <c r="F110" s="17" t="s">
        <v>500</v>
      </c>
      <c r="AA110" s="13" t="s">
        <v>8230</v>
      </c>
      <c r="AB110" s="123">
        <v>744</v>
      </c>
      <c r="AM110" s="17" t="s">
        <v>9203</v>
      </c>
      <c r="AN110" s="17" t="s">
        <v>536</v>
      </c>
    </row>
    <row r="111" spans="5:44">
      <c r="E111" s="17" t="s">
        <v>503</v>
      </c>
      <c r="F111" s="17" t="s">
        <v>502</v>
      </c>
      <c r="AA111" s="13" t="s">
        <v>8231</v>
      </c>
      <c r="AB111" s="123">
        <v>724</v>
      </c>
      <c r="AM111" s="17" t="s">
        <v>9204</v>
      </c>
      <c r="AN111" s="17" t="s">
        <v>538</v>
      </c>
    </row>
    <row r="112" spans="5:44">
      <c r="E112" s="17" t="s">
        <v>505</v>
      </c>
      <c r="F112" s="17" t="s">
        <v>504</v>
      </c>
      <c r="AA112" s="13" t="s">
        <v>8232</v>
      </c>
      <c r="AB112" s="123">
        <v>740</v>
      </c>
      <c r="AM112" s="17" t="s">
        <v>9205</v>
      </c>
      <c r="AN112" s="17" t="s">
        <v>540</v>
      </c>
    </row>
    <row r="113" spans="5:40">
      <c r="E113" s="17" t="s">
        <v>507</v>
      </c>
      <c r="F113" s="17" t="s">
        <v>506</v>
      </c>
      <c r="AA113" s="13" t="s">
        <v>8233</v>
      </c>
      <c r="AB113" s="123">
        <v>144</v>
      </c>
      <c r="AM113" s="17" t="s">
        <v>9206</v>
      </c>
      <c r="AN113" s="17" t="s">
        <v>542</v>
      </c>
    </row>
    <row r="114" spans="5:40">
      <c r="E114" s="17" t="s">
        <v>509</v>
      </c>
      <c r="F114" s="17" t="s">
        <v>508</v>
      </c>
      <c r="AA114" s="13" t="s">
        <v>8234</v>
      </c>
      <c r="AB114" s="123">
        <v>703</v>
      </c>
      <c r="AM114" s="17" t="s">
        <v>9207</v>
      </c>
      <c r="AN114" s="17" t="s">
        <v>548</v>
      </c>
    </row>
    <row r="115" spans="5:40">
      <c r="E115" s="17" t="s">
        <v>511</v>
      </c>
      <c r="F115" s="17" t="s">
        <v>510</v>
      </c>
      <c r="AA115" s="13" t="s">
        <v>8235</v>
      </c>
      <c r="AB115" s="123">
        <v>705</v>
      </c>
      <c r="AM115" s="17" t="s">
        <v>9208</v>
      </c>
      <c r="AN115" s="17" t="s">
        <v>550</v>
      </c>
    </row>
    <row r="116" spans="5:40">
      <c r="E116" s="17" t="s">
        <v>513</v>
      </c>
      <c r="F116" s="17" t="s">
        <v>512</v>
      </c>
      <c r="AA116" s="13" t="s">
        <v>8236</v>
      </c>
      <c r="AB116" s="123">
        <v>748</v>
      </c>
      <c r="AM116" s="17" t="s">
        <v>9209</v>
      </c>
      <c r="AN116" s="17" t="s">
        <v>552</v>
      </c>
    </row>
    <row r="117" spans="5:40">
      <c r="E117" s="17" t="s">
        <v>515</v>
      </c>
      <c r="F117" s="17" t="s">
        <v>514</v>
      </c>
      <c r="AA117" s="13" t="s">
        <v>8237</v>
      </c>
      <c r="AB117" s="123">
        <v>690</v>
      </c>
      <c r="AM117" s="17" t="s">
        <v>9210</v>
      </c>
      <c r="AN117" s="17" t="s">
        <v>554</v>
      </c>
    </row>
    <row r="118" spans="5:40">
      <c r="E118" s="17" t="s">
        <v>517</v>
      </c>
      <c r="F118" s="17" t="s">
        <v>516</v>
      </c>
      <c r="AA118" s="13" t="s">
        <v>8238</v>
      </c>
      <c r="AB118" s="123">
        <v>226</v>
      </c>
      <c r="AM118" s="17" t="s">
        <v>9211</v>
      </c>
      <c r="AN118" s="17" t="s">
        <v>556</v>
      </c>
    </row>
    <row r="119" spans="5:40">
      <c r="E119" s="17" t="s">
        <v>519</v>
      </c>
      <c r="F119" s="17" t="s">
        <v>518</v>
      </c>
      <c r="AA119" s="13" t="s">
        <v>8239</v>
      </c>
      <c r="AB119" s="123">
        <v>686</v>
      </c>
      <c r="AM119" s="17" t="s">
        <v>9212</v>
      </c>
      <c r="AN119" s="17" t="s">
        <v>558</v>
      </c>
    </row>
    <row r="120" spans="5:40">
      <c r="E120" s="17" t="s">
        <v>521</v>
      </c>
      <c r="F120" s="17" t="s">
        <v>520</v>
      </c>
      <c r="AA120" s="13" t="s">
        <v>8240</v>
      </c>
      <c r="AB120" s="123">
        <v>688</v>
      </c>
      <c r="AM120" s="17" t="s">
        <v>9213</v>
      </c>
      <c r="AN120" s="17" t="s">
        <v>560</v>
      </c>
    </row>
    <row r="121" spans="5:40">
      <c r="E121" s="17" t="s">
        <v>523</v>
      </c>
      <c r="F121" s="17" t="s">
        <v>522</v>
      </c>
      <c r="AA121" s="13" t="s">
        <v>8241</v>
      </c>
      <c r="AB121" s="123">
        <v>659</v>
      </c>
      <c r="AM121" s="17" t="s">
        <v>9214</v>
      </c>
      <c r="AN121" s="17" t="s">
        <v>562</v>
      </c>
    </row>
    <row r="122" spans="5:40">
      <c r="E122" s="17" t="s">
        <v>525</v>
      </c>
      <c r="F122" s="17" t="s">
        <v>524</v>
      </c>
      <c r="AA122" s="13" t="s">
        <v>8242</v>
      </c>
      <c r="AB122" s="123">
        <v>670</v>
      </c>
      <c r="AM122" s="17" t="s">
        <v>9215</v>
      </c>
      <c r="AN122" s="17" t="s">
        <v>564</v>
      </c>
    </row>
    <row r="123" spans="5:40">
      <c r="E123" s="17" t="s">
        <v>527</v>
      </c>
      <c r="F123" s="17" t="s">
        <v>526</v>
      </c>
      <c r="AA123" s="13" t="s">
        <v>8243</v>
      </c>
      <c r="AB123" s="123">
        <v>654</v>
      </c>
      <c r="AM123" s="17" t="s">
        <v>9216</v>
      </c>
      <c r="AN123" s="17" t="s">
        <v>566</v>
      </c>
    </row>
    <row r="124" spans="5:40">
      <c r="E124" s="17" t="s">
        <v>529</v>
      </c>
      <c r="F124" s="17" t="s">
        <v>528</v>
      </c>
      <c r="AA124" s="13" t="s">
        <v>8244</v>
      </c>
      <c r="AB124" s="123">
        <v>662</v>
      </c>
      <c r="AM124" s="17" t="s">
        <v>9217</v>
      </c>
      <c r="AN124" s="17" t="s">
        <v>568</v>
      </c>
    </row>
    <row r="125" spans="5:40">
      <c r="E125" s="17" t="s">
        <v>531</v>
      </c>
      <c r="F125" s="17" t="s">
        <v>530</v>
      </c>
      <c r="AA125" s="13" t="s">
        <v>8245</v>
      </c>
      <c r="AB125" s="123">
        <v>706</v>
      </c>
      <c r="AM125" s="17" t="s">
        <v>9218</v>
      </c>
      <c r="AN125" s="17" t="s">
        <v>570</v>
      </c>
    </row>
    <row r="126" spans="5:40">
      <c r="E126" s="17" t="s">
        <v>533</v>
      </c>
      <c r="F126" s="17" t="s">
        <v>532</v>
      </c>
      <c r="AA126" s="13" t="s">
        <v>8247</v>
      </c>
      <c r="AB126" s="124" t="s">
        <v>8246</v>
      </c>
      <c r="AM126" s="17" t="s">
        <v>9219</v>
      </c>
      <c r="AN126" s="17" t="s">
        <v>574</v>
      </c>
    </row>
    <row r="127" spans="5:40">
      <c r="E127" s="17" t="s">
        <v>535</v>
      </c>
      <c r="F127" s="17" t="s">
        <v>534</v>
      </c>
      <c r="AA127" s="13" t="s">
        <v>8248</v>
      </c>
      <c r="AB127" s="123">
        <v>796</v>
      </c>
      <c r="AM127" s="17" t="s">
        <v>9220</v>
      </c>
      <c r="AN127" s="17" t="s">
        <v>576</v>
      </c>
    </row>
    <row r="128" spans="5:40">
      <c r="E128" s="17" t="s">
        <v>537</v>
      </c>
      <c r="F128" s="17" t="s">
        <v>536</v>
      </c>
      <c r="AA128" s="13" t="s">
        <v>8249</v>
      </c>
      <c r="AB128" s="123">
        <v>764</v>
      </c>
      <c r="AM128" s="17" t="s">
        <v>9221</v>
      </c>
      <c r="AN128" s="17" t="s">
        <v>578</v>
      </c>
    </row>
    <row r="129" spans="5:40">
      <c r="E129" s="17" t="s">
        <v>539</v>
      </c>
      <c r="F129" s="17" t="s">
        <v>538</v>
      </c>
      <c r="AA129" s="13" t="s">
        <v>8250</v>
      </c>
      <c r="AB129" s="123">
        <v>410</v>
      </c>
      <c r="AM129" s="17" t="s">
        <v>9222</v>
      </c>
      <c r="AN129" s="17" t="s">
        <v>580</v>
      </c>
    </row>
    <row r="130" spans="5:40">
      <c r="E130" s="17" t="s">
        <v>541</v>
      </c>
      <c r="F130" s="17" t="s">
        <v>540</v>
      </c>
      <c r="AA130" s="13" t="s">
        <v>8251</v>
      </c>
      <c r="AB130" s="123">
        <v>158</v>
      </c>
      <c r="AM130" s="17" t="s">
        <v>9223</v>
      </c>
      <c r="AN130" s="17" t="s">
        <v>584</v>
      </c>
    </row>
    <row r="131" spans="5:40">
      <c r="E131" s="17" t="s">
        <v>543</v>
      </c>
      <c r="F131" s="17" t="s">
        <v>542</v>
      </c>
      <c r="AA131" s="13" t="s">
        <v>8252</v>
      </c>
      <c r="AB131" s="123">
        <v>762</v>
      </c>
      <c r="AM131" s="17" t="s">
        <v>9224</v>
      </c>
      <c r="AN131" s="17" t="s">
        <v>586</v>
      </c>
    </row>
    <row r="132" spans="5:40">
      <c r="E132" s="17" t="s">
        <v>545</v>
      </c>
      <c r="F132" s="17" t="s">
        <v>544</v>
      </c>
      <c r="AA132" s="13" t="s">
        <v>8253</v>
      </c>
      <c r="AB132" s="123">
        <v>834</v>
      </c>
      <c r="AM132" s="17" t="s">
        <v>9225</v>
      </c>
      <c r="AN132" s="17" t="s">
        <v>588</v>
      </c>
    </row>
    <row r="133" spans="5:40">
      <c r="E133" s="17" t="s">
        <v>547</v>
      </c>
      <c r="F133" s="17" t="s">
        <v>546</v>
      </c>
      <c r="AA133" s="13" t="s">
        <v>8254</v>
      </c>
      <c r="AB133" s="123">
        <v>203</v>
      </c>
      <c r="AM133" s="17" t="s">
        <v>9226</v>
      </c>
      <c r="AN133" s="17" t="s">
        <v>590</v>
      </c>
    </row>
    <row r="134" spans="5:40">
      <c r="E134" s="17" t="s">
        <v>549</v>
      </c>
      <c r="F134" s="17" t="s">
        <v>548</v>
      </c>
      <c r="AA134" s="13" t="s">
        <v>8255</v>
      </c>
      <c r="AB134" s="123">
        <v>148</v>
      </c>
      <c r="AM134" s="17" t="s">
        <v>9227</v>
      </c>
      <c r="AN134" s="17" t="s">
        <v>592</v>
      </c>
    </row>
    <row r="135" spans="5:40">
      <c r="E135" s="17" t="s">
        <v>551</v>
      </c>
      <c r="F135" s="17" t="s">
        <v>550</v>
      </c>
      <c r="AA135" s="13" t="s">
        <v>8256</v>
      </c>
      <c r="AB135" s="123">
        <v>140</v>
      </c>
      <c r="AM135" s="17" t="s">
        <v>9228</v>
      </c>
      <c r="AN135" s="17" t="s">
        <v>598</v>
      </c>
    </row>
    <row r="136" spans="5:40">
      <c r="E136" s="17" t="s">
        <v>553</v>
      </c>
      <c r="F136" s="17" t="s">
        <v>552</v>
      </c>
      <c r="AA136" s="13" t="s">
        <v>8257</v>
      </c>
      <c r="AB136" s="123">
        <v>156</v>
      </c>
      <c r="AM136" s="17" t="s">
        <v>9229</v>
      </c>
      <c r="AN136" s="17" t="s">
        <v>600</v>
      </c>
    </row>
    <row r="137" spans="5:40">
      <c r="E137" s="17" t="s">
        <v>555</v>
      </c>
      <c r="F137" s="17" t="s">
        <v>554</v>
      </c>
      <c r="AA137" s="13" t="s">
        <v>8258</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8259</v>
      </c>
      <c r="AB139" s="123">
        <v>408</v>
      </c>
      <c r="AM139" s="17" t="s">
        <v>9232</v>
      </c>
      <c r="AN139" s="17" t="s">
        <v>606</v>
      </c>
    </row>
    <row r="140" spans="5:40">
      <c r="E140" s="17" t="s">
        <v>561</v>
      </c>
      <c r="F140" s="17" t="s">
        <v>560</v>
      </c>
      <c r="AA140" s="13" t="s">
        <v>8260</v>
      </c>
      <c r="AB140" s="123">
        <v>152</v>
      </c>
      <c r="AM140" s="17" t="s">
        <v>9233</v>
      </c>
      <c r="AN140" s="17" t="s">
        <v>610</v>
      </c>
    </row>
    <row r="141" spans="5:40">
      <c r="E141" s="17" t="s">
        <v>563</v>
      </c>
      <c r="F141" s="17" t="s">
        <v>562</v>
      </c>
      <c r="AA141" s="13" t="s">
        <v>8261</v>
      </c>
      <c r="AB141" s="123">
        <v>798</v>
      </c>
      <c r="AM141" s="17" t="s">
        <v>9234</v>
      </c>
      <c r="AN141" s="17" t="s">
        <v>612</v>
      </c>
    </row>
    <row r="142" spans="5:40">
      <c r="E142" s="17" t="s">
        <v>565</v>
      </c>
      <c r="F142" s="17" t="s">
        <v>564</v>
      </c>
      <c r="AA142" s="13" t="s">
        <v>8262</v>
      </c>
      <c r="AB142" s="123">
        <v>208</v>
      </c>
      <c r="AM142" s="17" t="s">
        <v>9235</v>
      </c>
      <c r="AN142" s="17" t="s">
        <v>616</v>
      </c>
    </row>
    <row r="143" spans="5:40">
      <c r="E143" s="17" t="s">
        <v>567</v>
      </c>
      <c r="F143" s="17" t="s">
        <v>566</v>
      </c>
      <c r="AA143" s="13" t="s">
        <v>8263</v>
      </c>
      <c r="AB143" s="123">
        <v>276</v>
      </c>
      <c r="AM143" s="17" t="s">
        <v>9236</v>
      </c>
      <c r="AN143" s="17" t="s">
        <v>622</v>
      </c>
    </row>
    <row r="144" spans="5:40">
      <c r="E144" s="17" t="s">
        <v>569</v>
      </c>
      <c r="F144" s="17" t="s">
        <v>568</v>
      </c>
      <c r="AA144" s="13" t="s">
        <v>8264</v>
      </c>
      <c r="AB144" s="123">
        <v>768</v>
      </c>
      <c r="AM144" s="17" t="s">
        <v>9237</v>
      </c>
      <c r="AN144" s="17" t="s">
        <v>630</v>
      </c>
    </row>
    <row r="145" spans="5:40">
      <c r="E145" s="17" t="s">
        <v>571</v>
      </c>
      <c r="F145" s="17" t="s">
        <v>570</v>
      </c>
      <c r="AA145" s="13" t="s">
        <v>8265</v>
      </c>
      <c r="AB145" s="123">
        <v>772</v>
      </c>
      <c r="AM145" s="17" t="s">
        <v>9238</v>
      </c>
      <c r="AN145" s="17" t="s">
        <v>632</v>
      </c>
    </row>
    <row r="146" spans="5:40">
      <c r="E146" s="17" t="s">
        <v>573</v>
      </c>
      <c r="F146" s="17" t="s">
        <v>572</v>
      </c>
      <c r="AA146" s="13" t="s">
        <v>8266</v>
      </c>
      <c r="AB146" s="123">
        <v>214</v>
      </c>
      <c r="AM146" s="17" t="s">
        <v>9239</v>
      </c>
      <c r="AN146" s="17" t="s">
        <v>634</v>
      </c>
    </row>
    <row r="147" spans="5:40">
      <c r="E147" s="17" t="s">
        <v>575</v>
      </c>
      <c r="F147" s="17" t="s">
        <v>574</v>
      </c>
      <c r="AA147" s="13" t="s">
        <v>8267</v>
      </c>
      <c r="AB147" s="123">
        <v>212</v>
      </c>
      <c r="AM147" s="17" t="s">
        <v>9240</v>
      </c>
      <c r="AN147" s="17" t="s">
        <v>636</v>
      </c>
    </row>
    <row r="148" spans="5:40">
      <c r="E148" s="17" t="s">
        <v>577</v>
      </c>
      <c r="F148" s="17" t="s">
        <v>576</v>
      </c>
      <c r="AA148" s="13" t="s">
        <v>8268</v>
      </c>
      <c r="AB148" s="123">
        <v>780</v>
      </c>
      <c r="AM148" s="17" t="s">
        <v>9241</v>
      </c>
      <c r="AN148" s="17" t="s">
        <v>638</v>
      </c>
    </row>
    <row r="149" spans="5:40">
      <c r="E149" s="17" t="s">
        <v>579</v>
      </c>
      <c r="F149" s="17" t="s">
        <v>578</v>
      </c>
      <c r="AA149" s="13" t="s">
        <v>8269</v>
      </c>
      <c r="AB149" s="123">
        <v>795</v>
      </c>
      <c r="AM149" s="17" t="s">
        <v>9242</v>
      </c>
      <c r="AN149" s="17" t="s">
        <v>640</v>
      </c>
    </row>
    <row r="150" spans="5:40">
      <c r="E150" s="17" t="s">
        <v>581</v>
      </c>
      <c r="F150" s="17" t="s">
        <v>580</v>
      </c>
      <c r="AA150" s="13" t="s">
        <v>8270</v>
      </c>
      <c r="AB150" s="123">
        <v>792</v>
      </c>
      <c r="AM150" s="17" t="s">
        <v>9243</v>
      </c>
      <c r="AN150" s="17" t="s">
        <v>642</v>
      </c>
    </row>
    <row r="151" spans="5:40">
      <c r="E151" s="17" t="s">
        <v>583</v>
      </c>
      <c r="F151" s="17" t="s">
        <v>582</v>
      </c>
      <c r="AA151" s="13" t="s">
        <v>8271</v>
      </c>
      <c r="AB151" s="123">
        <v>776</v>
      </c>
      <c r="AM151" s="17" t="s">
        <v>9244</v>
      </c>
      <c r="AN151" s="17" t="s">
        <v>650</v>
      </c>
    </row>
    <row r="152" spans="5:40">
      <c r="E152" s="17" t="s">
        <v>585</v>
      </c>
      <c r="F152" s="17" t="s">
        <v>584</v>
      </c>
      <c r="AA152" s="13" t="s">
        <v>8272</v>
      </c>
      <c r="AB152" s="123">
        <v>566</v>
      </c>
      <c r="AM152" s="17" t="s">
        <v>9245</v>
      </c>
      <c r="AN152" s="17" t="s">
        <v>652</v>
      </c>
    </row>
    <row r="153" spans="5:40">
      <c r="E153" s="17" t="s">
        <v>587</v>
      </c>
      <c r="F153" s="17" t="s">
        <v>586</v>
      </c>
      <c r="AA153" s="13" t="s">
        <v>8273</v>
      </c>
      <c r="AB153" s="123">
        <v>520</v>
      </c>
      <c r="AM153" s="17" t="s">
        <v>9246</v>
      </c>
      <c r="AN153" s="17" t="s">
        <v>658</v>
      </c>
    </row>
    <row r="154" spans="5:40">
      <c r="E154" s="17" t="s">
        <v>589</v>
      </c>
      <c r="F154" s="17" t="s">
        <v>588</v>
      </c>
      <c r="AA154" s="13" t="s">
        <v>8274</v>
      </c>
      <c r="AB154" s="124">
        <v>516</v>
      </c>
      <c r="AM154" s="17" t="s">
        <v>9247</v>
      </c>
      <c r="AN154" s="17" t="s">
        <v>664</v>
      </c>
    </row>
    <row r="155" spans="5:40">
      <c r="E155" s="17" t="s">
        <v>591</v>
      </c>
      <c r="F155" s="17" t="s">
        <v>590</v>
      </c>
      <c r="AA155" s="13" t="s">
        <v>8276</v>
      </c>
      <c r="AB155" s="123" t="s">
        <v>8275</v>
      </c>
      <c r="AM155" s="17" t="s">
        <v>9248</v>
      </c>
      <c r="AN155" s="17" t="s">
        <v>666</v>
      </c>
    </row>
    <row r="156" spans="5:40">
      <c r="E156" s="17" t="s">
        <v>593</v>
      </c>
      <c r="F156" s="17" t="s">
        <v>592</v>
      </c>
      <c r="AA156" s="13" t="s">
        <v>8277</v>
      </c>
      <c r="AB156" s="123">
        <v>570</v>
      </c>
      <c r="AM156" s="17" t="s">
        <v>9249</v>
      </c>
      <c r="AN156" s="17" t="s">
        <v>668</v>
      </c>
    </row>
    <row r="157" spans="5:40">
      <c r="E157" s="17" t="s">
        <v>595</v>
      </c>
      <c r="F157" s="17" t="s">
        <v>594</v>
      </c>
      <c r="AA157" s="13" t="s">
        <v>8278</v>
      </c>
      <c r="AB157" s="123">
        <v>558</v>
      </c>
      <c r="AM157" s="17" t="s">
        <v>9250</v>
      </c>
      <c r="AN157" s="17" t="s">
        <v>670</v>
      </c>
    </row>
    <row r="158" spans="5:40">
      <c r="E158" s="17" t="s">
        <v>597</v>
      </c>
      <c r="F158" s="17" t="s">
        <v>596</v>
      </c>
      <c r="AA158" s="13" t="s">
        <v>8279</v>
      </c>
      <c r="AB158" s="123">
        <v>562</v>
      </c>
      <c r="AM158" s="17" t="s">
        <v>9251</v>
      </c>
      <c r="AN158" s="17" t="s">
        <v>672</v>
      </c>
    </row>
    <row r="159" spans="5:40">
      <c r="E159" s="17" t="s">
        <v>599</v>
      </c>
      <c r="F159" s="17" t="s">
        <v>598</v>
      </c>
      <c r="AA159" s="13" t="s">
        <v>8280</v>
      </c>
      <c r="AB159" s="123">
        <v>732</v>
      </c>
      <c r="AM159" s="17" t="s">
        <v>9252</v>
      </c>
      <c r="AN159" s="17" t="s">
        <v>676</v>
      </c>
    </row>
    <row r="160" spans="5:40">
      <c r="E160" s="17" t="s">
        <v>601</v>
      </c>
      <c r="F160" s="17" t="s">
        <v>600</v>
      </c>
      <c r="AA160" s="13" t="s">
        <v>8281</v>
      </c>
      <c r="AB160" s="123">
        <v>540</v>
      </c>
      <c r="AM160" s="17" t="s">
        <v>9253</v>
      </c>
      <c r="AN160" s="17" t="s">
        <v>682</v>
      </c>
    </row>
    <row r="161" spans="5:40">
      <c r="E161" s="17" t="s">
        <v>603</v>
      </c>
      <c r="F161" s="17" t="s">
        <v>602</v>
      </c>
      <c r="AA161" s="13" t="s">
        <v>8282</v>
      </c>
      <c r="AB161" s="123">
        <v>554</v>
      </c>
      <c r="AM161" s="17" t="s">
        <v>9254</v>
      </c>
      <c r="AN161" s="17" t="s">
        <v>684</v>
      </c>
    </row>
    <row r="162" spans="5:40">
      <c r="E162" s="17" t="s">
        <v>605</v>
      </c>
      <c r="F162" s="17" t="s">
        <v>604</v>
      </c>
      <c r="AA162" s="13" t="s">
        <v>8283</v>
      </c>
      <c r="AB162" s="123">
        <v>524</v>
      </c>
      <c r="AM162" s="17" t="s">
        <v>9255</v>
      </c>
      <c r="AN162" s="17" t="s">
        <v>686</v>
      </c>
    </row>
    <row r="163" spans="5:40">
      <c r="E163" s="17" t="s">
        <v>607</v>
      </c>
      <c r="F163" s="17" t="s">
        <v>606</v>
      </c>
      <c r="AA163" s="13" t="s">
        <v>8284</v>
      </c>
      <c r="AB163" s="123">
        <v>574</v>
      </c>
      <c r="AM163" s="17" t="s">
        <v>9256</v>
      </c>
      <c r="AN163" s="17" t="s">
        <v>688</v>
      </c>
    </row>
    <row r="164" spans="5:40">
      <c r="E164" s="17" t="s">
        <v>609</v>
      </c>
      <c r="F164" s="17" t="s">
        <v>608</v>
      </c>
      <c r="AA164" s="13" t="s">
        <v>8285</v>
      </c>
      <c r="AB164" s="123">
        <v>578</v>
      </c>
      <c r="AM164" s="17" t="s">
        <v>9257</v>
      </c>
      <c r="AN164" s="17" t="s">
        <v>690</v>
      </c>
    </row>
    <row r="165" spans="5:40">
      <c r="E165" s="17" t="s">
        <v>611</v>
      </c>
      <c r="F165" s="17" t="s">
        <v>610</v>
      </c>
      <c r="AA165" s="13" t="s">
        <v>8286</v>
      </c>
      <c r="AB165" s="124">
        <v>334</v>
      </c>
      <c r="AM165" s="17" t="s">
        <v>9258</v>
      </c>
      <c r="AN165" s="17" t="s">
        <v>692</v>
      </c>
    </row>
    <row r="166" spans="5:40">
      <c r="E166" s="17" t="s">
        <v>613</v>
      </c>
      <c r="F166" s="17" t="s">
        <v>612</v>
      </c>
      <c r="AA166" s="13" t="s">
        <v>8288</v>
      </c>
      <c r="AB166" s="123" t="s">
        <v>8287</v>
      </c>
      <c r="AM166" s="17" t="s">
        <v>9259</v>
      </c>
      <c r="AN166" s="17" t="s">
        <v>694</v>
      </c>
    </row>
    <row r="167" spans="5:40">
      <c r="E167" s="17" t="s">
        <v>615</v>
      </c>
      <c r="F167" s="17" t="s">
        <v>614</v>
      </c>
      <c r="AA167" s="13" t="s">
        <v>8289</v>
      </c>
      <c r="AB167" s="123">
        <v>332</v>
      </c>
      <c r="AM167" s="17" t="s">
        <v>9260</v>
      </c>
      <c r="AN167" s="17" t="s">
        <v>696</v>
      </c>
    </row>
    <row r="168" spans="5:40">
      <c r="E168" s="17" t="s">
        <v>617</v>
      </c>
      <c r="F168" s="17" t="s">
        <v>616</v>
      </c>
      <c r="AA168" s="13" t="s">
        <v>8290</v>
      </c>
      <c r="AB168" s="123">
        <v>586</v>
      </c>
      <c r="AM168" s="17" t="s">
        <v>9261</v>
      </c>
      <c r="AN168" s="17" t="s">
        <v>698</v>
      </c>
    </row>
    <row r="169" spans="5:40">
      <c r="E169" s="17" t="s">
        <v>619</v>
      </c>
      <c r="F169" s="17" t="s">
        <v>618</v>
      </c>
      <c r="AA169" s="13" t="s">
        <v>8291</v>
      </c>
      <c r="AB169" s="123">
        <v>336</v>
      </c>
      <c r="AM169" s="17" t="s">
        <v>9262</v>
      </c>
      <c r="AN169" s="17" t="s">
        <v>700</v>
      </c>
    </row>
    <row r="170" spans="5:40">
      <c r="E170" s="17" t="s">
        <v>621</v>
      </c>
      <c r="F170" s="17" t="s">
        <v>620</v>
      </c>
      <c r="AA170" s="13" t="s">
        <v>8292</v>
      </c>
      <c r="AB170" s="123">
        <v>591</v>
      </c>
      <c r="AM170" s="17" t="s">
        <v>9263</v>
      </c>
      <c r="AN170" s="17" t="s">
        <v>702</v>
      </c>
    </row>
    <row r="171" spans="5:40">
      <c r="E171" s="17" t="s">
        <v>623</v>
      </c>
      <c r="F171" s="17" t="s">
        <v>622</v>
      </c>
      <c r="AA171" s="13" t="s">
        <v>8293</v>
      </c>
      <c r="AB171" s="124">
        <v>548</v>
      </c>
      <c r="AM171" s="17" t="s">
        <v>9264</v>
      </c>
      <c r="AN171" s="17" t="s">
        <v>704</v>
      </c>
    </row>
    <row r="172" spans="5:40">
      <c r="E172" s="17" t="s">
        <v>625</v>
      </c>
      <c r="F172" s="17" t="s">
        <v>624</v>
      </c>
      <c r="AA172" s="13" t="s">
        <v>8295</v>
      </c>
      <c r="AB172" s="123" t="s">
        <v>8294</v>
      </c>
      <c r="AM172" s="17" t="s">
        <v>9265</v>
      </c>
      <c r="AN172" s="17" t="s">
        <v>706</v>
      </c>
    </row>
    <row r="173" spans="5:40">
      <c r="E173" s="17" t="s">
        <v>627</v>
      </c>
      <c r="F173" s="17" t="s">
        <v>626</v>
      </c>
      <c r="AA173" s="13" t="s">
        <v>8296</v>
      </c>
      <c r="AB173" s="124">
        <v>598</v>
      </c>
      <c r="AM173" s="17" t="s">
        <v>9266</v>
      </c>
      <c r="AN173" s="17" t="s">
        <v>710</v>
      </c>
    </row>
    <row r="174" spans="5:40">
      <c r="E174" s="17" t="s">
        <v>629</v>
      </c>
      <c r="F174" s="17" t="s">
        <v>628</v>
      </c>
      <c r="AA174" s="13" t="s">
        <v>8298</v>
      </c>
      <c r="AB174" s="123" t="s">
        <v>8297</v>
      </c>
      <c r="AM174" s="17" t="s">
        <v>9267</v>
      </c>
      <c r="AN174" s="17" t="s">
        <v>712</v>
      </c>
    </row>
    <row r="175" spans="5:40">
      <c r="E175" s="17" t="s">
        <v>631</v>
      </c>
      <c r="F175" s="17" t="s">
        <v>630</v>
      </c>
      <c r="AA175" s="13" t="s">
        <v>8299</v>
      </c>
      <c r="AB175" s="123">
        <v>585</v>
      </c>
      <c r="AM175" s="17" t="s">
        <v>9268</v>
      </c>
      <c r="AN175" s="17" t="s">
        <v>714</v>
      </c>
    </row>
    <row r="176" spans="5:40">
      <c r="E176" s="17" t="s">
        <v>633</v>
      </c>
      <c r="F176" s="17" t="s">
        <v>632</v>
      </c>
      <c r="AA176" s="13" t="s">
        <v>8300</v>
      </c>
      <c r="AB176" s="124">
        <v>600</v>
      </c>
      <c r="AM176" s="17" t="s">
        <v>9269</v>
      </c>
      <c r="AN176" s="17" t="s">
        <v>716</v>
      </c>
    </row>
    <row r="177" spans="5:40">
      <c r="E177" s="17" t="s">
        <v>635</v>
      </c>
      <c r="F177" s="17" t="s">
        <v>634</v>
      </c>
      <c r="AA177" s="13" t="s">
        <v>8302</v>
      </c>
      <c r="AB177" s="123" t="s">
        <v>8301</v>
      </c>
      <c r="AM177" s="17" t="s">
        <v>9270</v>
      </c>
      <c r="AN177" s="17" t="s">
        <v>718</v>
      </c>
    </row>
    <row r="178" spans="5:40">
      <c r="E178" s="17" t="s">
        <v>637</v>
      </c>
      <c r="F178" s="17" t="s">
        <v>636</v>
      </c>
      <c r="AA178" s="13" t="s">
        <v>8303</v>
      </c>
      <c r="AB178" s="123">
        <v>275</v>
      </c>
      <c r="AM178" s="17" t="s">
        <v>9271</v>
      </c>
      <c r="AN178" s="17" t="s">
        <v>720</v>
      </c>
    </row>
    <row r="179" spans="5:40">
      <c r="E179" s="17" t="s">
        <v>639</v>
      </c>
      <c r="F179" s="17" t="s">
        <v>638</v>
      </c>
      <c r="AA179" s="13" t="s">
        <v>8304</v>
      </c>
      <c r="AB179" s="124">
        <v>348</v>
      </c>
      <c r="AM179" s="17" t="s">
        <v>9272</v>
      </c>
      <c r="AN179" s="17" t="s">
        <v>722</v>
      </c>
    </row>
    <row r="180" spans="5:40">
      <c r="E180" s="17" t="s">
        <v>641</v>
      </c>
      <c r="F180" s="17" t="s">
        <v>640</v>
      </c>
      <c r="AA180" s="13" t="s">
        <v>8306</v>
      </c>
      <c r="AB180" s="123" t="s">
        <v>8305</v>
      </c>
      <c r="AM180" s="17" t="s">
        <v>9273</v>
      </c>
      <c r="AN180" s="17" t="s">
        <v>724</v>
      </c>
    </row>
    <row r="181" spans="5:40">
      <c r="E181" s="17" t="s">
        <v>643</v>
      </c>
      <c r="F181" s="17" t="s">
        <v>642</v>
      </c>
      <c r="AA181" s="13" t="s">
        <v>8307</v>
      </c>
      <c r="AB181" s="123">
        <v>626</v>
      </c>
      <c r="AM181" s="17" t="s">
        <v>9274</v>
      </c>
      <c r="AN181" s="17" t="s">
        <v>726</v>
      </c>
    </row>
    <row r="182" spans="5:40">
      <c r="E182" s="17" t="s">
        <v>645</v>
      </c>
      <c r="F182" s="17" t="s">
        <v>644</v>
      </c>
      <c r="AA182" s="13" t="s">
        <v>8308</v>
      </c>
      <c r="AB182" s="123">
        <v>612</v>
      </c>
      <c r="AM182" s="17" t="s">
        <v>9275</v>
      </c>
      <c r="AN182" s="17" t="s">
        <v>728</v>
      </c>
    </row>
    <row r="183" spans="5:40">
      <c r="E183" s="17" t="s">
        <v>647</v>
      </c>
      <c r="F183" s="17" t="s">
        <v>646</v>
      </c>
      <c r="AA183" s="13" t="s">
        <v>8309</v>
      </c>
      <c r="AB183" s="123">
        <v>242</v>
      </c>
      <c r="AM183" s="17" t="s">
        <v>9276</v>
      </c>
      <c r="AN183" s="17" t="s">
        <v>730</v>
      </c>
    </row>
    <row r="184" spans="5:40">
      <c r="E184" s="17" t="s">
        <v>649</v>
      </c>
      <c r="F184" s="17" t="s">
        <v>648</v>
      </c>
      <c r="AA184" s="13" t="s">
        <v>8310</v>
      </c>
      <c r="AB184" s="123">
        <v>608</v>
      </c>
      <c r="AM184" s="17" t="s">
        <v>9277</v>
      </c>
      <c r="AN184" s="17" t="s">
        <v>732</v>
      </c>
    </row>
    <row r="185" spans="5:40">
      <c r="E185" s="17" t="s">
        <v>651</v>
      </c>
      <c r="F185" s="17" t="s">
        <v>650</v>
      </c>
      <c r="AA185" s="13" t="s">
        <v>8311</v>
      </c>
      <c r="AB185" s="124">
        <v>246</v>
      </c>
      <c r="AM185" s="17" t="s">
        <v>9278</v>
      </c>
      <c r="AN185" s="17" t="s">
        <v>734</v>
      </c>
    </row>
    <row r="186" spans="5:40">
      <c r="E186" s="17" t="s">
        <v>653</v>
      </c>
      <c r="F186" s="17" t="s">
        <v>652</v>
      </c>
      <c r="AA186" s="13" t="s">
        <v>8313</v>
      </c>
      <c r="AB186" s="124" t="s">
        <v>8312</v>
      </c>
      <c r="AM186" s="17" t="s">
        <v>9279</v>
      </c>
      <c r="AN186" s="17" t="s">
        <v>736</v>
      </c>
    </row>
    <row r="187" spans="5:40">
      <c r="E187" s="17" t="s">
        <v>655</v>
      </c>
      <c r="F187" s="17" t="s">
        <v>654</v>
      </c>
      <c r="AA187" s="13" t="s">
        <v>8315</v>
      </c>
      <c r="AB187" s="123" t="s">
        <v>8314</v>
      </c>
      <c r="AM187" s="17" t="s">
        <v>9280</v>
      </c>
      <c r="AN187" s="17" t="s">
        <v>740</v>
      </c>
    </row>
    <row r="188" spans="5:40">
      <c r="E188" s="17" t="s">
        <v>657</v>
      </c>
      <c r="F188" s="17" t="s">
        <v>656</v>
      </c>
      <c r="AA188" s="13" t="s">
        <v>8316</v>
      </c>
      <c r="AB188" s="123">
        <v>630</v>
      </c>
      <c r="AM188" s="17" t="s">
        <v>9281</v>
      </c>
      <c r="AN188" s="17" t="s">
        <v>742</v>
      </c>
    </row>
    <row r="189" spans="5:40">
      <c r="E189" s="17" t="s">
        <v>659</v>
      </c>
      <c r="F189" s="17" t="s">
        <v>658</v>
      </c>
      <c r="AA189" s="13" t="s">
        <v>8317</v>
      </c>
      <c r="AB189" s="123">
        <v>234</v>
      </c>
      <c r="AM189" s="17" t="s">
        <v>9282</v>
      </c>
      <c r="AN189" s="17" t="s">
        <v>746</v>
      </c>
    </row>
    <row r="190" spans="5:40">
      <c r="E190" s="17" t="s">
        <v>661</v>
      </c>
      <c r="F190" s="17" t="s">
        <v>660</v>
      </c>
      <c r="AA190" s="13" t="s">
        <v>8318</v>
      </c>
      <c r="AB190" s="124">
        <v>238</v>
      </c>
      <c r="AM190" s="17" t="s">
        <v>9283</v>
      </c>
      <c r="AN190" s="17" t="s">
        <v>748</v>
      </c>
    </row>
    <row r="191" spans="5:40">
      <c r="E191" s="17" t="s">
        <v>663</v>
      </c>
      <c r="F191" s="17" t="s">
        <v>662</v>
      </c>
      <c r="AA191" s="13" t="s">
        <v>8320</v>
      </c>
      <c r="AB191" s="123" t="s">
        <v>8319</v>
      </c>
      <c r="AM191" s="17" t="s">
        <v>9284</v>
      </c>
      <c r="AN191" s="17" t="s">
        <v>750</v>
      </c>
    </row>
    <row r="192" spans="5:40">
      <c r="E192" s="17" t="s">
        <v>665</v>
      </c>
      <c r="F192" s="17" t="s">
        <v>664</v>
      </c>
      <c r="AA192" s="13" t="s">
        <v>8321</v>
      </c>
      <c r="AB192" s="123">
        <v>250</v>
      </c>
      <c r="AM192" s="17" t="s">
        <v>9285</v>
      </c>
      <c r="AN192" s="17" t="s">
        <v>752</v>
      </c>
    </row>
    <row r="193" spans="5:40">
      <c r="E193" s="17" t="s">
        <v>667</v>
      </c>
      <c r="F193" s="17" t="s">
        <v>666</v>
      </c>
      <c r="AA193" s="13" t="s">
        <v>8322</v>
      </c>
      <c r="AB193" s="123">
        <v>254</v>
      </c>
      <c r="AM193" s="17" t="s">
        <v>9286</v>
      </c>
      <c r="AN193" s="17" t="s">
        <v>8700</v>
      </c>
    </row>
    <row r="194" spans="5:40">
      <c r="E194" s="17" t="s">
        <v>669</v>
      </c>
      <c r="F194" s="17" t="s">
        <v>668</v>
      </c>
      <c r="AA194" s="13" t="s">
        <v>8323</v>
      </c>
      <c r="AB194" s="123">
        <v>258</v>
      </c>
      <c r="AM194" s="17" t="s">
        <v>9287</v>
      </c>
      <c r="AN194" s="17" t="s">
        <v>8699</v>
      </c>
    </row>
    <row r="195" spans="5:40">
      <c r="E195" s="17" t="s">
        <v>671</v>
      </c>
      <c r="F195" s="17" t="s">
        <v>670</v>
      </c>
      <c r="AA195" s="13" t="s">
        <v>8324</v>
      </c>
      <c r="AB195" s="123">
        <v>260</v>
      </c>
      <c r="AM195" s="17" t="s">
        <v>9288</v>
      </c>
      <c r="AN195" s="17" t="s">
        <v>8698</v>
      </c>
    </row>
    <row r="196" spans="5:40">
      <c r="E196" s="17" t="s">
        <v>673</v>
      </c>
      <c r="F196" s="17" t="s">
        <v>672</v>
      </c>
      <c r="AA196" s="13" t="s">
        <v>8325</v>
      </c>
      <c r="AB196" s="123">
        <v>100</v>
      </c>
      <c r="AM196" s="17" t="s">
        <v>9289</v>
      </c>
      <c r="AN196" s="17" t="s">
        <v>8697</v>
      </c>
    </row>
    <row r="197" spans="5:40">
      <c r="E197" s="17" t="s">
        <v>675</v>
      </c>
      <c r="F197" s="17" t="s">
        <v>674</v>
      </c>
      <c r="AA197" s="13" t="s">
        <v>8326</v>
      </c>
      <c r="AB197" s="124">
        <v>854</v>
      </c>
      <c r="AM197" s="17" t="s">
        <v>9290</v>
      </c>
      <c r="AN197" s="17" t="s">
        <v>8696</v>
      </c>
    </row>
    <row r="198" spans="5:40">
      <c r="E198" s="17" t="s">
        <v>677</v>
      </c>
      <c r="F198" s="17" t="s">
        <v>676</v>
      </c>
      <c r="AA198" s="13" t="s">
        <v>8328</v>
      </c>
      <c r="AB198" s="123" t="s">
        <v>8327</v>
      </c>
      <c r="AM198" s="17" t="s">
        <v>9291</v>
      </c>
      <c r="AN198" s="17" t="s">
        <v>8695</v>
      </c>
    </row>
    <row r="199" spans="5:40">
      <c r="E199" s="17" t="s">
        <v>679</v>
      </c>
      <c r="F199" s="17" t="s">
        <v>678</v>
      </c>
      <c r="AA199" s="13" t="s">
        <v>8329</v>
      </c>
      <c r="AB199" s="123">
        <v>108</v>
      </c>
      <c r="AM199" s="17" t="s">
        <v>9292</v>
      </c>
      <c r="AN199" s="17" t="s">
        <v>754</v>
      </c>
    </row>
    <row r="200" spans="5:40">
      <c r="E200" s="17" t="s">
        <v>681</v>
      </c>
      <c r="F200" s="17" t="s">
        <v>680</v>
      </c>
      <c r="AA200" s="13" t="s">
        <v>8330</v>
      </c>
      <c r="AB200" s="123">
        <v>704</v>
      </c>
      <c r="AM200" s="17" t="s">
        <v>9293</v>
      </c>
      <c r="AN200" s="17" t="s">
        <v>756</v>
      </c>
    </row>
    <row r="201" spans="5:40">
      <c r="E201" s="17" t="s">
        <v>683</v>
      </c>
      <c r="F201" s="17" t="s">
        <v>682</v>
      </c>
      <c r="AA201" s="13" t="s">
        <v>8331</v>
      </c>
      <c r="AB201" s="123">
        <v>204</v>
      </c>
      <c r="AM201" s="17" t="s">
        <v>9294</v>
      </c>
      <c r="AN201" s="17" t="s">
        <v>758</v>
      </c>
    </row>
    <row r="202" spans="5:40">
      <c r="E202" s="17" t="s">
        <v>685</v>
      </c>
      <c r="F202" s="17" t="s">
        <v>684</v>
      </c>
      <c r="AA202" s="13" t="s">
        <v>8332</v>
      </c>
      <c r="AB202" s="123">
        <v>862</v>
      </c>
      <c r="AM202" s="17" t="s">
        <v>9295</v>
      </c>
      <c r="AN202" s="17" t="s">
        <v>760</v>
      </c>
    </row>
    <row r="203" spans="5:40">
      <c r="E203" s="17" t="s">
        <v>687</v>
      </c>
      <c r="F203" s="17" t="s">
        <v>686</v>
      </c>
      <c r="AA203" s="13" t="s">
        <v>8333</v>
      </c>
      <c r="AB203" s="124">
        <v>112</v>
      </c>
      <c r="AM203" s="17" t="s">
        <v>9296</v>
      </c>
      <c r="AN203" s="17" t="s">
        <v>762</v>
      </c>
    </row>
    <row r="204" spans="5:40">
      <c r="E204" s="17" t="s">
        <v>689</v>
      </c>
      <c r="F204" s="17" t="s">
        <v>688</v>
      </c>
      <c r="AA204" s="13" t="s">
        <v>8335</v>
      </c>
      <c r="AB204" s="123" t="s">
        <v>8334</v>
      </c>
      <c r="AM204" s="17" t="s">
        <v>9297</v>
      </c>
      <c r="AN204" s="17" t="s">
        <v>764</v>
      </c>
    </row>
    <row r="205" spans="5:40">
      <c r="E205" s="17" t="s">
        <v>691</v>
      </c>
      <c r="F205" s="17" t="s">
        <v>690</v>
      </c>
      <c r="AA205" s="13" t="s">
        <v>8336</v>
      </c>
      <c r="AB205" s="124">
        <v>604</v>
      </c>
      <c r="AM205" s="17" t="s">
        <v>9298</v>
      </c>
      <c r="AN205" s="17" t="s">
        <v>766</v>
      </c>
    </row>
    <row r="206" spans="5:40">
      <c r="E206" s="17" t="s">
        <v>693</v>
      </c>
      <c r="F206" s="17" t="s">
        <v>692</v>
      </c>
      <c r="AA206" s="13" t="s">
        <v>8338</v>
      </c>
      <c r="AB206" s="123" t="s">
        <v>8337</v>
      </c>
      <c r="AM206" s="17" t="s">
        <v>9299</v>
      </c>
      <c r="AN206" s="17" t="s">
        <v>768</v>
      </c>
    </row>
    <row r="207" spans="5:40">
      <c r="E207" s="17" t="s">
        <v>695</v>
      </c>
      <c r="F207" s="17" t="s">
        <v>694</v>
      </c>
      <c r="AA207" s="13" t="s">
        <v>8339</v>
      </c>
      <c r="AB207" s="124">
        <v>616</v>
      </c>
      <c r="AM207" s="17" t="s">
        <v>9300</v>
      </c>
      <c r="AN207" s="17" t="s">
        <v>770</v>
      </c>
    </row>
    <row r="208" spans="5:40">
      <c r="E208" s="17" t="s">
        <v>697</v>
      </c>
      <c r="F208" s="17" t="s">
        <v>696</v>
      </c>
      <c r="AA208" s="13" t="s">
        <v>8341</v>
      </c>
      <c r="AB208" s="124" t="s">
        <v>8340</v>
      </c>
      <c r="AM208" s="17" t="s">
        <v>9301</v>
      </c>
      <c r="AN208" s="17" t="s">
        <v>772</v>
      </c>
    </row>
    <row r="209" spans="5:40">
      <c r="E209" s="17" t="s">
        <v>699</v>
      </c>
      <c r="F209" s="17" t="s">
        <v>698</v>
      </c>
      <c r="AA209" s="13" t="s">
        <v>8343</v>
      </c>
      <c r="AB209" s="123" t="s">
        <v>8342</v>
      </c>
      <c r="AM209" s="17" t="s">
        <v>9302</v>
      </c>
      <c r="AN209" s="17" t="s">
        <v>774</v>
      </c>
    </row>
    <row r="210" spans="5:40">
      <c r="E210" s="17" t="s">
        <v>701</v>
      </c>
      <c r="F210" s="17" t="s">
        <v>700</v>
      </c>
      <c r="AA210" s="13" t="s">
        <v>8344</v>
      </c>
      <c r="AB210" s="124">
        <v>535</v>
      </c>
      <c r="AM210" s="17" t="s">
        <v>9303</v>
      </c>
      <c r="AN210" s="17" t="s">
        <v>778</v>
      </c>
    </row>
    <row r="211" spans="5:40">
      <c r="E211" s="17" t="s">
        <v>703</v>
      </c>
      <c r="F211" s="17" t="s">
        <v>702</v>
      </c>
      <c r="AA211" s="13" t="s">
        <v>8346</v>
      </c>
      <c r="AB211" s="123" t="s">
        <v>8345</v>
      </c>
      <c r="AM211" s="17" t="s">
        <v>9304</v>
      </c>
      <c r="AN211" s="17" t="s">
        <v>780</v>
      </c>
    </row>
    <row r="212" spans="5:40">
      <c r="E212" s="17" t="s">
        <v>705</v>
      </c>
      <c r="F212" s="17" t="s">
        <v>704</v>
      </c>
      <c r="AA212" s="13" t="s">
        <v>8347</v>
      </c>
      <c r="AB212" s="123">
        <v>620</v>
      </c>
      <c r="AM212" s="17" t="s">
        <v>9305</v>
      </c>
      <c r="AN212" s="17" t="s">
        <v>786</v>
      </c>
    </row>
    <row r="213" spans="5:40">
      <c r="E213" s="17" t="s">
        <v>707</v>
      </c>
      <c r="F213" s="17" t="s">
        <v>706</v>
      </c>
      <c r="AA213" s="13" t="s">
        <v>8348</v>
      </c>
      <c r="AB213" s="123">
        <v>344</v>
      </c>
      <c r="AM213" s="17" t="s">
        <v>9306</v>
      </c>
      <c r="AN213" s="17" t="s">
        <v>788</v>
      </c>
    </row>
    <row r="214" spans="5:40">
      <c r="E214" s="17" t="s">
        <v>709</v>
      </c>
      <c r="F214" s="17" t="s">
        <v>708</v>
      </c>
      <c r="AA214" s="13" t="s">
        <v>8349</v>
      </c>
      <c r="AB214" s="123">
        <v>340</v>
      </c>
      <c r="AM214" s="17" t="s">
        <v>9307</v>
      </c>
      <c r="AN214" s="17" t="s">
        <v>792</v>
      </c>
    </row>
    <row r="215" spans="5:40">
      <c r="E215" s="17" t="s">
        <v>711</v>
      </c>
      <c r="F215" s="17" t="s">
        <v>710</v>
      </c>
      <c r="AA215" s="13" t="s">
        <v>8350</v>
      </c>
      <c r="AB215" s="123">
        <v>584</v>
      </c>
      <c r="AM215" s="17" t="s">
        <v>9308</v>
      </c>
      <c r="AN215" s="17" t="s">
        <v>808</v>
      </c>
    </row>
    <row r="216" spans="5:40">
      <c r="E216" s="17" t="s">
        <v>713</v>
      </c>
      <c r="F216" s="17" t="s">
        <v>712</v>
      </c>
      <c r="AA216" s="13" t="s">
        <v>8351</v>
      </c>
      <c r="AB216" s="123">
        <v>446</v>
      </c>
      <c r="AM216" s="17" t="s">
        <v>9309</v>
      </c>
      <c r="AN216" s="17" t="s">
        <v>810</v>
      </c>
    </row>
    <row r="217" spans="5:40">
      <c r="E217" s="17" t="s">
        <v>715</v>
      </c>
      <c r="F217" s="17" t="s">
        <v>714</v>
      </c>
      <c r="AA217" s="13" t="s">
        <v>8352</v>
      </c>
      <c r="AB217" s="123">
        <v>807</v>
      </c>
      <c r="AM217" s="17" t="s">
        <v>9310</v>
      </c>
      <c r="AN217" s="17" t="s">
        <v>812</v>
      </c>
    </row>
    <row r="218" spans="5:40">
      <c r="E218" s="17" t="s">
        <v>717</v>
      </c>
      <c r="F218" s="17" t="s">
        <v>716</v>
      </c>
      <c r="AA218" s="13" t="s">
        <v>8353</v>
      </c>
      <c r="AB218" s="123">
        <v>450</v>
      </c>
      <c r="AM218" s="17" t="s">
        <v>9311</v>
      </c>
      <c r="AN218" s="17" t="s">
        <v>822</v>
      </c>
    </row>
    <row r="219" spans="5:40">
      <c r="E219" s="17" t="s">
        <v>719</v>
      </c>
      <c r="F219" s="17" t="s">
        <v>718</v>
      </c>
      <c r="AA219" s="13" t="s">
        <v>8354</v>
      </c>
      <c r="AB219" s="123">
        <v>175</v>
      </c>
      <c r="AM219" s="17" t="s">
        <v>9312</v>
      </c>
      <c r="AN219" s="17" t="s">
        <v>826</v>
      </c>
    </row>
    <row r="220" spans="5:40">
      <c r="E220" s="17" t="s">
        <v>721</v>
      </c>
      <c r="F220" s="17" t="s">
        <v>720</v>
      </c>
      <c r="AA220" s="13" t="s">
        <v>8355</v>
      </c>
      <c r="AB220" s="123">
        <v>454</v>
      </c>
      <c r="AM220" s="17" t="s">
        <v>9313</v>
      </c>
      <c r="AN220" s="17" t="s">
        <v>832</v>
      </c>
    </row>
    <row r="221" spans="5:40">
      <c r="E221" s="17" t="s">
        <v>723</v>
      </c>
      <c r="F221" s="17" t="s">
        <v>722</v>
      </c>
      <c r="AA221" s="13" t="s">
        <v>8356</v>
      </c>
      <c r="AB221" s="123">
        <v>466</v>
      </c>
      <c r="AM221" s="17" t="s">
        <v>9314</v>
      </c>
      <c r="AN221" s="17" t="s">
        <v>838</v>
      </c>
    </row>
    <row r="222" spans="5:40">
      <c r="E222" s="17" t="s">
        <v>725</v>
      </c>
      <c r="F222" s="17" t="s">
        <v>724</v>
      </c>
      <c r="AA222" s="13" t="s">
        <v>8357</v>
      </c>
      <c r="AB222" s="123">
        <v>470</v>
      </c>
      <c r="AM222" s="17" t="s">
        <v>9315</v>
      </c>
      <c r="AN222" s="17" t="s">
        <v>840</v>
      </c>
    </row>
    <row r="223" spans="5:40">
      <c r="E223" s="17" t="s">
        <v>727</v>
      </c>
      <c r="F223" s="17" t="s">
        <v>726</v>
      </c>
      <c r="AA223" s="13" t="s">
        <v>8358</v>
      </c>
      <c r="AB223" s="123">
        <v>474</v>
      </c>
      <c r="AM223" s="17" t="s">
        <v>9316</v>
      </c>
      <c r="AN223" s="17" t="s">
        <v>842</v>
      </c>
    </row>
    <row r="224" spans="5:40">
      <c r="E224" s="17" t="s">
        <v>729</v>
      </c>
      <c r="F224" s="17" t="s">
        <v>728</v>
      </c>
      <c r="AA224" s="13" t="s">
        <v>8359</v>
      </c>
      <c r="AB224" s="123">
        <v>458</v>
      </c>
      <c r="AM224" s="17" t="s">
        <v>9317</v>
      </c>
      <c r="AN224" s="17" t="s">
        <v>848</v>
      </c>
    </row>
    <row r="225" spans="5:40">
      <c r="E225" s="17" t="s">
        <v>731</v>
      </c>
      <c r="F225" s="17" t="s">
        <v>730</v>
      </c>
      <c r="AA225" s="13" t="s">
        <v>8360</v>
      </c>
      <c r="AB225" s="123">
        <v>833</v>
      </c>
      <c r="AM225" s="17" t="s">
        <v>9318</v>
      </c>
      <c r="AN225" s="17" t="s">
        <v>850</v>
      </c>
    </row>
    <row r="226" spans="5:40">
      <c r="E226" s="17" t="s">
        <v>733</v>
      </c>
      <c r="F226" s="17" t="s">
        <v>732</v>
      </c>
      <c r="AA226" s="13" t="s">
        <v>8361</v>
      </c>
      <c r="AB226" s="123">
        <v>583</v>
      </c>
      <c r="AM226" s="17" t="s">
        <v>9319</v>
      </c>
      <c r="AN226" s="17" t="s">
        <v>854</v>
      </c>
    </row>
    <row r="227" spans="5:40">
      <c r="E227" s="17" t="s">
        <v>735</v>
      </c>
      <c r="F227" s="17" t="s">
        <v>734</v>
      </c>
      <c r="AA227" s="13" t="s">
        <v>8362</v>
      </c>
      <c r="AB227" s="123">
        <v>710</v>
      </c>
      <c r="AM227" s="17" t="s">
        <v>9320</v>
      </c>
      <c r="AN227" s="17" t="s">
        <v>860</v>
      </c>
    </row>
    <row r="228" spans="5:40">
      <c r="E228" s="17" t="s">
        <v>737</v>
      </c>
      <c r="F228" s="17" t="s">
        <v>736</v>
      </c>
      <c r="AA228" s="13" t="s">
        <v>8363</v>
      </c>
      <c r="AB228" s="123">
        <v>728</v>
      </c>
      <c r="AM228" s="17" t="s">
        <v>9321</v>
      </c>
      <c r="AN228" s="17" t="s">
        <v>862</v>
      </c>
    </row>
    <row r="229" spans="5:40">
      <c r="E229" s="17" t="s">
        <v>739</v>
      </c>
      <c r="F229" s="17" t="s">
        <v>738</v>
      </c>
      <c r="AA229" s="13" t="s">
        <v>8364</v>
      </c>
      <c r="AB229" s="123">
        <v>104</v>
      </c>
      <c r="AM229" s="17" t="s">
        <v>9322</v>
      </c>
      <c r="AN229" s="17" t="s">
        <v>868</v>
      </c>
    </row>
    <row r="230" spans="5:40">
      <c r="E230" s="17" t="s">
        <v>741</v>
      </c>
      <c r="F230" s="17" t="s">
        <v>740</v>
      </c>
      <c r="AA230" s="13" t="s">
        <v>8365</v>
      </c>
      <c r="AB230" s="123">
        <v>484</v>
      </c>
      <c r="AM230" s="17" t="s">
        <v>9323</v>
      </c>
      <c r="AN230" s="17" t="s">
        <v>870</v>
      </c>
    </row>
    <row r="231" spans="5:40">
      <c r="E231" s="17" t="s">
        <v>743</v>
      </c>
      <c r="F231" s="17" t="s">
        <v>742</v>
      </c>
      <c r="AA231" s="13" t="s">
        <v>8366</v>
      </c>
      <c r="AB231" s="123">
        <v>480</v>
      </c>
      <c r="AM231" s="17" t="s">
        <v>9324</v>
      </c>
      <c r="AN231" s="17" t="s">
        <v>872</v>
      </c>
    </row>
    <row r="232" spans="5:40">
      <c r="E232" s="17" t="s">
        <v>745</v>
      </c>
      <c r="F232" s="17" t="s">
        <v>744</v>
      </c>
      <c r="AA232" s="13" t="s">
        <v>8367</v>
      </c>
      <c r="AB232" s="123">
        <v>478</v>
      </c>
      <c r="AM232" s="17" t="s">
        <v>9325</v>
      </c>
      <c r="AN232" s="17" t="s">
        <v>874</v>
      </c>
    </row>
    <row r="233" spans="5:40">
      <c r="E233" s="17" t="s">
        <v>747</v>
      </c>
      <c r="F233" s="17" t="s">
        <v>746</v>
      </c>
      <c r="AA233" s="13" t="s">
        <v>8368</v>
      </c>
      <c r="AB233" s="123">
        <v>508</v>
      </c>
      <c r="AM233" s="17" t="s">
        <v>9326</v>
      </c>
      <c r="AN233" s="17" t="s">
        <v>878</v>
      </c>
    </row>
    <row r="234" spans="5:40">
      <c r="E234" s="17" t="s">
        <v>749</v>
      </c>
      <c r="F234" s="17" t="s">
        <v>748</v>
      </c>
      <c r="AA234" s="13" t="s">
        <v>8369</v>
      </c>
      <c r="AB234" s="123">
        <v>492</v>
      </c>
      <c r="AM234" s="17" t="s">
        <v>9327</v>
      </c>
      <c r="AN234" s="17" t="s">
        <v>880</v>
      </c>
    </row>
    <row r="235" spans="5:40">
      <c r="E235" s="17" t="s">
        <v>751</v>
      </c>
      <c r="F235" s="17" t="s">
        <v>750</v>
      </c>
      <c r="AA235" s="13" t="s">
        <v>8370</v>
      </c>
      <c r="AB235" s="123">
        <v>462</v>
      </c>
      <c r="AM235" s="17" t="s">
        <v>9328</v>
      </c>
      <c r="AN235" s="17" t="s">
        <v>882</v>
      </c>
    </row>
    <row r="236" spans="5:40">
      <c r="E236" s="17" t="s">
        <v>753</v>
      </c>
      <c r="F236" s="17" t="s">
        <v>752</v>
      </c>
      <c r="AA236" s="13" t="s">
        <v>8371</v>
      </c>
      <c r="AB236" s="123">
        <v>498</v>
      </c>
      <c r="AM236" s="17" t="s">
        <v>9329</v>
      </c>
      <c r="AN236" s="17" t="s">
        <v>886</v>
      </c>
    </row>
    <row r="237" spans="5:40">
      <c r="E237" s="17" t="s">
        <v>755</v>
      </c>
      <c r="F237" s="17" t="s">
        <v>754</v>
      </c>
      <c r="AA237" s="13" t="s">
        <v>8372</v>
      </c>
      <c r="AB237" s="123">
        <v>504</v>
      </c>
      <c r="AM237" s="17" t="s">
        <v>9330</v>
      </c>
      <c r="AN237" s="17" t="s">
        <v>888</v>
      </c>
    </row>
    <row r="238" spans="5:40">
      <c r="E238" s="17" t="s">
        <v>757</v>
      </c>
      <c r="F238" s="17" t="s">
        <v>756</v>
      </c>
      <c r="AA238" s="13" t="s">
        <v>8373</v>
      </c>
      <c r="AB238" s="123">
        <v>496</v>
      </c>
      <c r="AM238" s="17" t="s">
        <v>9331</v>
      </c>
      <c r="AN238" s="17" t="s">
        <v>896</v>
      </c>
    </row>
    <row r="239" spans="5:40">
      <c r="E239" s="17" t="s">
        <v>759</v>
      </c>
      <c r="F239" s="17" t="s">
        <v>758</v>
      </c>
      <c r="AA239" s="13" t="s">
        <v>8374</v>
      </c>
      <c r="AB239" s="123">
        <v>499</v>
      </c>
      <c r="AM239" s="17" t="s">
        <v>9332</v>
      </c>
      <c r="AN239" s="17" t="s">
        <v>898</v>
      </c>
    </row>
    <row r="240" spans="5:40">
      <c r="E240" s="17" t="s">
        <v>761</v>
      </c>
      <c r="F240" s="17" t="s">
        <v>760</v>
      </c>
      <c r="AA240" s="13" t="s">
        <v>8375</v>
      </c>
      <c r="AB240" s="123">
        <v>500</v>
      </c>
      <c r="AM240" s="17" t="s">
        <v>9333</v>
      </c>
      <c r="AN240" s="17" t="s">
        <v>900</v>
      </c>
    </row>
    <row r="241" spans="5:40">
      <c r="E241" s="17" t="s">
        <v>763</v>
      </c>
      <c r="F241" s="17" t="s">
        <v>762</v>
      </c>
      <c r="AA241" s="13" t="s">
        <v>8376</v>
      </c>
      <c r="AB241" s="123">
        <v>400</v>
      </c>
      <c r="AM241" s="17" t="s">
        <v>9334</v>
      </c>
      <c r="AN241" s="17" t="s">
        <v>902</v>
      </c>
    </row>
    <row r="242" spans="5:40">
      <c r="E242" s="17" t="s">
        <v>765</v>
      </c>
      <c r="F242" s="17" t="s">
        <v>764</v>
      </c>
      <c r="AA242" s="13" t="s">
        <v>8377</v>
      </c>
      <c r="AB242" s="123">
        <v>418</v>
      </c>
      <c r="AM242" s="17" t="s">
        <v>9335</v>
      </c>
      <c r="AN242" s="17" t="s">
        <v>906</v>
      </c>
    </row>
    <row r="243" spans="5:40">
      <c r="E243" s="17" t="s">
        <v>767</v>
      </c>
      <c r="F243" s="17" t="s">
        <v>766</v>
      </c>
      <c r="AA243" s="13" t="s">
        <v>8378</v>
      </c>
      <c r="AB243" s="123">
        <v>428</v>
      </c>
      <c r="AM243" s="17" t="s">
        <v>9336</v>
      </c>
      <c r="AN243" s="17" t="s">
        <v>908</v>
      </c>
    </row>
    <row r="244" spans="5:40">
      <c r="E244" s="17" t="s">
        <v>769</v>
      </c>
      <c r="F244" s="17" t="s">
        <v>768</v>
      </c>
      <c r="AA244" s="13" t="s">
        <v>8379</v>
      </c>
      <c r="AB244" s="123">
        <v>440</v>
      </c>
      <c r="AM244" s="17" t="s">
        <v>9337</v>
      </c>
      <c r="AN244" s="17" t="s">
        <v>910</v>
      </c>
    </row>
    <row r="245" spans="5:40">
      <c r="E245" s="17" t="s">
        <v>771</v>
      </c>
      <c r="F245" s="17" t="s">
        <v>770</v>
      </c>
      <c r="AA245" s="13" t="s">
        <v>8380</v>
      </c>
      <c r="AB245" s="123">
        <v>434</v>
      </c>
      <c r="AM245" s="17" t="s">
        <v>9338</v>
      </c>
      <c r="AN245" s="17" t="s">
        <v>912</v>
      </c>
    </row>
    <row r="246" spans="5:40">
      <c r="E246" s="17" t="s">
        <v>773</v>
      </c>
      <c r="F246" s="17" t="s">
        <v>772</v>
      </c>
      <c r="AA246" s="13" t="s">
        <v>8381</v>
      </c>
      <c r="AB246" s="123">
        <v>438</v>
      </c>
      <c r="AM246" s="17" t="s">
        <v>9339</v>
      </c>
      <c r="AN246" s="17" t="s">
        <v>914</v>
      </c>
    </row>
    <row r="247" spans="5:40">
      <c r="E247" s="17" t="s">
        <v>775</v>
      </c>
      <c r="F247" s="17" t="s">
        <v>774</v>
      </c>
      <c r="AA247" s="13" t="s">
        <v>8382</v>
      </c>
      <c r="AB247" s="123">
        <v>430</v>
      </c>
      <c r="AM247" s="17" t="s">
        <v>9340</v>
      </c>
      <c r="AN247" s="17" t="s">
        <v>916</v>
      </c>
    </row>
    <row r="248" spans="5:40">
      <c r="E248" s="17" t="s">
        <v>777</v>
      </c>
      <c r="F248" s="17" t="s">
        <v>776</v>
      </c>
      <c r="AA248" s="13" t="s">
        <v>8383</v>
      </c>
      <c r="AB248" s="123">
        <v>642</v>
      </c>
      <c r="AM248" s="17" t="s">
        <v>9341</v>
      </c>
      <c r="AN248" s="17" t="s">
        <v>918</v>
      </c>
    </row>
    <row r="249" spans="5:40">
      <c r="E249" s="17" t="s">
        <v>779</v>
      </c>
      <c r="F249" s="17" t="s">
        <v>778</v>
      </c>
      <c r="AA249" s="13" t="s">
        <v>8384</v>
      </c>
      <c r="AB249" s="123">
        <v>442</v>
      </c>
      <c r="AM249" s="17" t="s">
        <v>9342</v>
      </c>
      <c r="AN249" s="17" t="s">
        <v>922</v>
      </c>
    </row>
    <row r="250" spans="5:40">
      <c r="E250" s="17" t="s">
        <v>781</v>
      </c>
      <c r="F250" s="17" t="s">
        <v>780</v>
      </c>
      <c r="AA250" s="13" t="s">
        <v>8385</v>
      </c>
      <c r="AB250" s="123">
        <v>646</v>
      </c>
      <c r="AM250" s="17" t="s">
        <v>9343</v>
      </c>
      <c r="AN250" s="17" t="s">
        <v>924</v>
      </c>
    </row>
    <row r="251" spans="5:40">
      <c r="E251" s="17" t="s">
        <v>783</v>
      </c>
      <c r="F251" s="17" t="s">
        <v>782</v>
      </c>
      <c r="AA251" s="13" t="s">
        <v>8386</v>
      </c>
      <c r="AB251" s="123">
        <v>426</v>
      </c>
      <c r="AM251" s="17" t="s">
        <v>9344</v>
      </c>
      <c r="AN251" s="17" t="s">
        <v>926</v>
      </c>
    </row>
    <row r="252" spans="5:40">
      <c r="E252" s="17" t="s">
        <v>785</v>
      </c>
      <c r="F252" s="17" t="s">
        <v>784</v>
      </c>
      <c r="AA252" s="13" t="s">
        <v>8387</v>
      </c>
      <c r="AB252" s="123">
        <v>422</v>
      </c>
      <c r="AM252" s="17" t="s">
        <v>9345</v>
      </c>
      <c r="AN252" s="17" t="s">
        <v>928</v>
      </c>
    </row>
    <row r="253" spans="5:40">
      <c r="E253" s="17" t="s">
        <v>787</v>
      </c>
      <c r="F253" s="17" t="s">
        <v>786</v>
      </c>
      <c r="AA253" s="13" t="s">
        <v>8388</v>
      </c>
      <c r="AB253" s="123">
        <v>638</v>
      </c>
      <c r="AM253" s="17" t="s">
        <v>9346</v>
      </c>
      <c r="AN253" s="17" t="s">
        <v>930</v>
      </c>
    </row>
    <row r="254" spans="5:40">
      <c r="E254" s="17" t="s">
        <v>789</v>
      </c>
      <c r="F254" s="17" t="s">
        <v>788</v>
      </c>
      <c r="AA254" s="17" t="s">
        <v>8389</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