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n0053325\Desktop\R8.1.20_【128回答〆】公営企業に係る経営比較分析表（令和６年度決算）の分析等について\02 各課回答\下水道課\"/>
    </mc:Choice>
  </mc:AlternateContent>
  <xr:revisionPtr revIDLastSave="0" documentId="13_ncr:1_{A9CD3E08-5205-4552-8410-4E4D2607A7C8}" xr6:coauthVersionLast="47" xr6:coauthVersionMax="47" xr10:uidLastSave="{00000000-0000-0000-0000-000000000000}"/>
  <workbookProtection workbookAlgorithmName="SHA-512" workbookHashValue="q+fZylUJf/r9Wv3dg6QYYIgQjUxDTzaZcwssUnys9pt5lRWedCLRsWEPrAE5ZM5I0dn3tkDxsjit43vB3SBMNA==" workbookSaltValue="Vqe8uWudo1OnhjobuaqI/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G85" i="4"/>
  <c r="E85" i="4"/>
  <c r="P10" i="4"/>
  <c r="AT8" i="4"/>
  <c r="B6" i="4"/>
</calcChain>
</file>

<file path=xl/sharedStrings.xml><?xml version="1.0" encoding="utf-8"?>
<sst xmlns="http://schemas.openxmlformats.org/spreadsheetml/2006/main" count="325" uniqueCount="116">
  <si>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</si>
  <si>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</si>
  <si>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</si>
  <si>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</si>
  <si>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</si>
  <si>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</si>
  <si>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</si>
  <si>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</si>
  <si>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</si>
  <si>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</si>
  <si>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</si>
  <si>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</si>
  <si>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</si>
  <si>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</si>
  <si>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</si>
  <si>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</si>
  <si>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</si>
  <si>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</si>
  <si>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</si>
  <si>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</si>
  <si>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</si>
  <si>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</si>
  <si>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</si>
  <si>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</si>
  <si>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</si>
  <si>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</si>
  <si>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</si>
  <si>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</si>
  <si>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</si>
  <si>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</si>
  <si>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</si>
  <si>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</si>
  <si>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</si>
  <si>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</si>
  <si>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</si>
  <si>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</si>
  <si>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</si>
  <si>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</si>
  <si>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</si>
  <si>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</si>
  <si>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</si>
  <si>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</si>
  <si>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</si>
  <si>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</si>
  <si>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</si>
  <si>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</si>
  <si>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</si>
  <si>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</si>
  <si>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</si>
  <si>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</si>
  <si>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</si>
  <si>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</si>
  <si>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</si>
  <si>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</si>
  <si>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</si>
  <si>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</si>
  <si>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</si>
  <si>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</si>
  <si>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</si>
  <si>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</si>
  <si>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</si>
  <si>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</si>
  <si>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</si>
  <si>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</si>
  <si>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</si>
  <si>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</si>
  <si>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</si>
  <si>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</si>
  <si>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</si>
  <si>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</si>
  <si>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</si>
  <si>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</si>
  <si>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</si>
  <si>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</si>
  <si>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</si>
  <si>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</si>
  <si>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</si>
  <si>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</si>
  <si>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</si>
  <si>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</si>
  <si>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</si>
  <si>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</si>
  <si>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</si>
  <si>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</si>
  <si>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</si>
  <si>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</si>
  <si>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</si>
  <si>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</si>
  <si>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</si>
  <si>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</si>
  <si>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</si>
  <si>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</si>
  <si>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</si>
  <si>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</si>
  <si>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</si>
  <si>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</si>
  <si>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長岡市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</si>
  <si>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</si>
  <si>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</si>
  <si>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</si>
  <si>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</si>
  <si>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</si>
  <si>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</si>
  <si>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</si>
  <si>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</si>
  <si>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</si>
  <si>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</si>
  <si>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</si>
  <si>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</si>
  <si>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</si>
  <si>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</si>
  <si>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</si>
  <si>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</si>
  <si>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・経常収支比率は100％を超えており、健全な状態である。
・流動比率は100％を大きく下回っているが、企業債の償還時期に合わせ適切な資金調達を行っている。
・企業債残高対事業規模比率は類似団体平均を上回っているが、減少傾向にある。
・経費回収率は100％を下回っており、類似団体平均値と比較しても下回っている。持続可能な経営を実現するため適正な使用料水準の検討が課題となっている。
・汚水処理原価は、ほぼ横ばいで推移しており、類似団体平均を下回っている。
・施設利用率は前年度並であり、ほぼ横ばいの状態が続いている。</t>
    <phoneticPr fontId="4"/>
  </si>
  <si>
    <t>経費回収率を改善していくために、維持管理費に係る費用の見直しや、より適切な使用料設定の検討などに努めていきたい。
※令和６年度より法適用事業（公営企業会計）に移行</t>
    <rPh sb="59" eb="61">
      <t>レイワ</t>
    </rPh>
    <rPh sb="62" eb="64">
      <t>ネンド</t>
    </rPh>
    <rPh sb="66" eb="67">
      <t>ホウ</t>
    </rPh>
    <rPh sb="67" eb="69">
      <t>テキヨウ</t>
    </rPh>
    <rPh sb="69" eb="71">
      <t>ジギョウ</t>
    </rPh>
    <rPh sb="72" eb="74">
      <t>コウエイ</t>
    </rPh>
    <rPh sb="74" eb="76">
      <t>キギョウ</t>
    </rPh>
    <rPh sb="76" eb="78">
      <t>カイケイ</t>
    </rPh>
    <rPh sb="80" eb="82">
      <t>イコウ</t>
    </rPh>
    <phoneticPr fontId="4"/>
  </si>
  <si>
    <t>有形固定資産減価償却率は類似団体の平均値を下回っており、今後も浄化槽の適切なメンテナンスにより長寿命化を図っていきたい。</t>
    <rPh sb="0" eb="2">
      <t>ユウケイ</t>
    </rPh>
    <rPh sb="2" eb="4">
      <t>コテイ</t>
    </rPh>
    <rPh sb="4" eb="6">
      <t>シサン</t>
    </rPh>
    <rPh sb="6" eb="8">
      <t>ゲンカ</t>
    </rPh>
    <rPh sb="8" eb="10">
      <t>ショウキャク</t>
    </rPh>
    <rPh sb="10" eb="11">
      <t>リツ</t>
    </rPh>
    <rPh sb="12" eb="14">
      <t>ルイジ</t>
    </rPh>
    <rPh sb="14" eb="16">
      <t>ダンタイ</t>
    </rPh>
    <rPh sb="17" eb="20">
      <t>ヘイキンチ</t>
    </rPh>
    <rPh sb="21" eb="23">
      <t>シタマワ</t>
    </rPh>
    <rPh sb="28" eb="30">
      <t>コンゴ</t>
    </rPh>
    <rPh sb="31" eb="34">
      <t>ジョウカソウ</t>
    </rPh>
    <rPh sb="35" eb="37">
      <t>テキセツ</t>
    </rPh>
    <rPh sb="47" eb="51">
      <t>チョウジュミョウカ</t>
    </rPh>
    <rPh sb="52" eb="53">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</si>
</sst>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15B-4551-A4EA-F84B2813E15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15B-4551-A4EA-F84B2813E15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70.03</c:v>
                </c:pt>
              </c:numCache>
            </c:numRef>
          </c:val>
          <c:extLst>
            <c:ext xmlns:c16="http://schemas.microsoft.com/office/drawing/2014/chart" uri="{C3380CC4-5D6E-409C-BE32-E72D297353CC}">
              <c16:uniqueId val="{00000000-3811-42A7-A659-3F6A3C6FF5E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52.59</c:v>
                </c:pt>
              </c:numCache>
            </c:numRef>
          </c:val>
          <c:smooth val="0"/>
          <c:extLst>
            <c:ext xmlns:c16="http://schemas.microsoft.com/office/drawing/2014/chart" uri="{C3380CC4-5D6E-409C-BE32-E72D297353CC}">
              <c16:uniqueId val="{00000001-3811-42A7-A659-3F6A3C6FF5E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91C0-40F4-AF66-D7D167A3577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87.02</c:v>
                </c:pt>
              </c:numCache>
            </c:numRef>
          </c:val>
          <c:smooth val="0"/>
          <c:extLst>
            <c:ext xmlns:c16="http://schemas.microsoft.com/office/drawing/2014/chart" uri="{C3380CC4-5D6E-409C-BE32-E72D297353CC}">
              <c16:uniqueId val="{00000001-91C0-40F4-AF66-D7D167A3577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101.96</c:v>
                </c:pt>
              </c:numCache>
            </c:numRef>
          </c:val>
          <c:extLst>
            <c:ext xmlns:c16="http://schemas.microsoft.com/office/drawing/2014/chart" uri="{C3380CC4-5D6E-409C-BE32-E72D297353CC}">
              <c16:uniqueId val="{00000000-C0DE-4A16-801B-3352F4E30A0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99.24</c:v>
                </c:pt>
              </c:numCache>
            </c:numRef>
          </c:val>
          <c:smooth val="0"/>
          <c:extLst>
            <c:ext xmlns:c16="http://schemas.microsoft.com/office/drawing/2014/chart" uri="{C3380CC4-5D6E-409C-BE32-E72D297353CC}">
              <c16:uniqueId val="{00000001-C0DE-4A16-801B-3352F4E30A0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10.02</c:v>
                </c:pt>
              </c:numCache>
            </c:numRef>
          </c:val>
          <c:extLst>
            <c:ext xmlns:c16="http://schemas.microsoft.com/office/drawing/2014/chart" uri="{C3380CC4-5D6E-409C-BE32-E72D297353CC}">
              <c16:uniqueId val="{00000000-D06D-4DC7-A135-30EA60960D7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27.57</c:v>
                </c:pt>
              </c:numCache>
            </c:numRef>
          </c:val>
          <c:smooth val="0"/>
          <c:extLst>
            <c:ext xmlns:c16="http://schemas.microsoft.com/office/drawing/2014/chart" uri="{C3380CC4-5D6E-409C-BE32-E72D297353CC}">
              <c16:uniqueId val="{00000001-D06D-4DC7-A135-30EA60960D7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F60-4091-A51F-180F1F01D9C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F60-4091-A51F-180F1F01D9C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E70-4B45-BB6B-755D800D097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89.91</c:v>
                </c:pt>
              </c:numCache>
            </c:numRef>
          </c:val>
          <c:smooth val="0"/>
          <c:extLst>
            <c:ext xmlns:c16="http://schemas.microsoft.com/office/drawing/2014/chart" uri="{C3380CC4-5D6E-409C-BE32-E72D297353CC}">
              <c16:uniqueId val="{00000001-4E70-4B45-BB6B-755D800D097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65.010000000000005</c:v>
                </c:pt>
              </c:numCache>
            </c:numRef>
          </c:val>
          <c:extLst>
            <c:ext xmlns:c16="http://schemas.microsoft.com/office/drawing/2014/chart" uri="{C3380CC4-5D6E-409C-BE32-E72D297353CC}">
              <c16:uniqueId val="{00000000-13D9-43C4-8C03-2CB70F3223F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103.61</c:v>
                </c:pt>
              </c:numCache>
            </c:numRef>
          </c:val>
          <c:smooth val="0"/>
          <c:extLst>
            <c:ext xmlns:c16="http://schemas.microsoft.com/office/drawing/2014/chart" uri="{C3380CC4-5D6E-409C-BE32-E72D297353CC}">
              <c16:uniqueId val="{00000001-13D9-43C4-8C03-2CB70F3223F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632.5</c:v>
                </c:pt>
              </c:numCache>
            </c:numRef>
          </c:val>
          <c:extLst>
            <c:ext xmlns:c16="http://schemas.microsoft.com/office/drawing/2014/chart" uri="{C3380CC4-5D6E-409C-BE32-E72D297353CC}">
              <c16:uniqueId val="{00000000-8B18-44A6-A958-61128B73C77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368.83</c:v>
                </c:pt>
              </c:numCache>
            </c:numRef>
          </c:val>
          <c:smooth val="0"/>
          <c:extLst>
            <c:ext xmlns:c16="http://schemas.microsoft.com/office/drawing/2014/chart" uri="{C3380CC4-5D6E-409C-BE32-E72D297353CC}">
              <c16:uniqueId val="{00000001-8B18-44A6-A958-61128B73C77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47.57</c:v>
                </c:pt>
              </c:numCache>
            </c:numRef>
          </c:val>
          <c:extLst>
            <c:ext xmlns:c16="http://schemas.microsoft.com/office/drawing/2014/chart" uri="{C3380CC4-5D6E-409C-BE32-E72D297353CC}">
              <c16:uniqueId val="{00000000-AF3D-47B9-BD2D-227506D909C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53.25</c:v>
                </c:pt>
              </c:numCache>
            </c:numRef>
          </c:val>
          <c:smooth val="0"/>
          <c:extLst>
            <c:ext xmlns:c16="http://schemas.microsoft.com/office/drawing/2014/chart" uri="{C3380CC4-5D6E-409C-BE32-E72D297353CC}">
              <c16:uniqueId val="{00000001-AF3D-47B9-BD2D-227506D909C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261.73</c:v>
                </c:pt>
              </c:numCache>
            </c:numRef>
          </c:val>
          <c:extLst>
            <c:ext xmlns:c16="http://schemas.microsoft.com/office/drawing/2014/chart" uri="{C3380CC4-5D6E-409C-BE32-E72D297353CC}">
              <c16:uniqueId val="{00000000-E5BC-4176-AC93-2841966DE91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325.45</c:v>
                </c:pt>
              </c:numCache>
            </c:numRef>
          </c:val>
          <c:smooth val="0"/>
          <c:extLst>
            <c:ext xmlns:c16="http://schemas.microsoft.com/office/drawing/2014/chart" uri="{C3380CC4-5D6E-409C-BE32-E72D297353CC}">
              <c16:uniqueId val="{00000001-E5BC-4176-AC93-2841966DE91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5"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新潟県　長岡市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5">
        <f>データ!S6</f>
        <v>255261</v>
      </c>
      <c r="AM8" s="45"/>
      <c r="AN8" s="45"/>
      <c r="AO8" s="45"/>
      <c r="AP8" s="45"/>
      <c r="AQ8" s="45"/>
      <c r="AR8" s="45"/>
      <c r="AS8" s="45"/>
      <c r="AT8" s="44">
        <f>データ!T6</f>
        <v>891.05</v>
      </c>
      <c r="AU8" s="44"/>
      <c r="AV8" s="44"/>
      <c r="AW8" s="44"/>
      <c r="AX8" s="44"/>
      <c r="AY8" s="44"/>
      <c r="AZ8" s="44"/>
      <c r="BA8" s="44"/>
      <c r="BB8" s="44">
        <f>データ!U6</f>
        <v>286.47000000000003</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54.63</v>
      </c>
      <c r="J10" s="44"/>
      <c r="K10" s="44"/>
      <c r="L10" s="44"/>
      <c r="M10" s="44"/>
      <c r="N10" s="44"/>
      <c r="O10" s="44"/>
      <c r="P10" s="44">
        <f>データ!P6</f>
        <v>0.23</v>
      </c>
      <c r="Q10" s="44"/>
      <c r="R10" s="44"/>
      <c r="S10" s="44"/>
      <c r="T10" s="44"/>
      <c r="U10" s="44"/>
      <c r="V10" s="44"/>
      <c r="W10" s="44">
        <f>データ!Q6</f>
        <v>100</v>
      </c>
      <c r="X10" s="44"/>
      <c r="Y10" s="44"/>
      <c r="Z10" s="44"/>
      <c r="AA10" s="44"/>
      <c r="AB10" s="44"/>
      <c r="AC10" s="44"/>
      <c r="AD10" s="45">
        <f>データ!R6</f>
        <v>3080</v>
      </c>
      <c r="AE10" s="45"/>
      <c r="AF10" s="45"/>
      <c r="AG10" s="45"/>
      <c r="AH10" s="45"/>
      <c r="AI10" s="45"/>
      <c r="AJ10" s="45"/>
      <c r="AK10" s="2"/>
      <c r="AL10" s="45">
        <f>データ!V6</f>
        <v>587</v>
      </c>
      <c r="AM10" s="45"/>
      <c r="AN10" s="45"/>
      <c r="AO10" s="45"/>
      <c r="AP10" s="45"/>
      <c r="AQ10" s="45"/>
      <c r="AR10" s="45"/>
      <c r="AS10" s="45"/>
      <c r="AT10" s="44">
        <f>データ!W6</f>
        <v>39.83</v>
      </c>
      <c r="AU10" s="44"/>
      <c r="AV10" s="44"/>
      <c r="AW10" s="44"/>
      <c r="AX10" s="44"/>
      <c r="AY10" s="44"/>
      <c r="AZ10" s="44"/>
      <c r="BA10" s="44"/>
      <c r="BB10" s="44">
        <f>データ!X6</f>
        <v>14.74</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3QQoEx0oTYCN9CcWC5+TLjXGB4mQ4xea9MFM2Fk9++YtPGLsQagwZq6+1KbIgmTzu3oG9UmRWbhi5Y4WNkInVw==" saltValue="Upx6taotScZ5bNgPB6atS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152021</v>
      </c>
      <c r="D6" s="19">
        <f t="shared" si="3"/>
        <v>46</v>
      </c>
      <c r="E6" s="19">
        <f t="shared" si="3"/>
        <v>18</v>
      </c>
      <c r="F6" s="19">
        <f t="shared" si="3"/>
        <v>0</v>
      </c>
      <c r="G6" s="19">
        <f t="shared" si="3"/>
        <v>0</v>
      </c>
      <c r="H6" s="19" t="str">
        <f t="shared" si="3"/>
        <v>新潟県　長岡市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54.63</v>
      </c>
      <c r="P6" s="20">
        <f t="shared" si="3"/>
        <v>0.23</v>
      </c>
      <c r="Q6" s="20">
        <f t="shared" si="3"/>
        <v>100</v>
      </c>
      <c r="R6" s="20">
        <f t="shared" si="3"/>
        <v>3080</v>
      </c>
      <c r="S6" s="20">
        <f t="shared" si="3"/>
        <v>255261</v>
      </c>
      <c r="T6" s="20">
        <f t="shared" si="3"/>
        <v>891.05</v>
      </c>
      <c r="U6" s="20">
        <f t="shared" si="3"/>
        <v>286.47000000000003</v>
      </c>
      <c r="V6" s="20">
        <f t="shared" si="3"/>
        <v>587</v>
      </c>
      <c r="W6" s="20">
        <f t="shared" si="3"/>
        <v>39.83</v>
      </c>
      <c r="X6" s="20">
        <f t="shared" si="3"/>
        <v>14.74</v>
      </c>
      <c r="Y6" s="21" t="str">
        <f>IF(Y7="",NA(),Y7)</f>
        <v>-</v>
      </c>
      <c r="Z6" s="21" t="str">
        <f t="shared" ref="Z6:AH6" si="4">IF(Z7="",NA(),Z7)</f>
        <v>-</v>
      </c>
      <c r="AA6" s="21" t="str">
        <f t="shared" si="4"/>
        <v>-</v>
      </c>
      <c r="AB6" s="21" t="str">
        <f t="shared" si="4"/>
        <v>-</v>
      </c>
      <c r="AC6" s="21">
        <f t="shared" si="4"/>
        <v>101.96</v>
      </c>
      <c r="AD6" s="21" t="str">
        <f t="shared" si="4"/>
        <v>-</v>
      </c>
      <c r="AE6" s="21" t="str">
        <f t="shared" si="4"/>
        <v>-</v>
      </c>
      <c r="AF6" s="21" t="str">
        <f t="shared" si="4"/>
        <v>-</v>
      </c>
      <c r="AG6" s="21" t="str">
        <f t="shared" si="4"/>
        <v>-</v>
      </c>
      <c r="AH6" s="21">
        <f t="shared" si="4"/>
        <v>99.24</v>
      </c>
      <c r="AI6" s="20" t="str">
        <f>IF(AI7="","",IF(AI7="-","【-】","【"&amp;SUBSTITUTE(TEXT(AI7,"#,##0.00"),"-","△")&amp;"】"))</f>
        <v>【100.06】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89.91</v>
      </c>
      <c r="AT6" s="20" t="str">
        <f>IF(AT7="","",IF(AT7="-","【-】","【"&amp;SUBSTITUTE(TEXT(AT7,"#,##0.00"),"-","△")&amp;"】"))</f>
        <v>【84.61】</v>
      </c>
      <c r="AU6" s="21" t="str">
        <f>IF(AU7="",NA(),AU7)</f>
        <v>-</v>
      </c>
      <c r="AV6" s="21" t="str">
        <f t="shared" ref="AV6:BD6" si="6">IF(AV7="",NA(),AV7)</f>
        <v>-</v>
      </c>
      <c r="AW6" s="21" t="str">
        <f t="shared" si="6"/>
        <v>-</v>
      </c>
      <c r="AX6" s="21" t="str">
        <f t="shared" si="6"/>
        <v>-</v>
      </c>
      <c r="AY6" s="21">
        <f t="shared" si="6"/>
        <v>65.010000000000005</v>
      </c>
      <c r="AZ6" s="21" t="str">
        <f t="shared" si="6"/>
        <v>-</v>
      </c>
      <c r="BA6" s="21" t="str">
        <f t="shared" si="6"/>
        <v>-</v>
      </c>
      <c r="BB6" s="21" t="str">
        <f t="shared" si="6"/>
        <v>-</v>
      </c>
      <c r="BC6" s="21" t="str">
        <f t="shared" si="6"/>
        <v>-</v>
      </c>
      <c r="BD6" s="21">
        <f t="shared" si="6"/>
        <v>103.61</v>
      </c>
      <c r="BE6" s="20" t="str">
        <f>IF(BE7="","",IF(BE7="-","【-】","【"&amp;SUBSTITUTE(TEXT(BE7,"#,##0.00"),"-","△")&amp;"】"))</f>
        <v>【106.63】</v>
      </c>
      <c r="BF6" s="21" t="str">
        <f>IF(BF7="",NA(),BF7)</f>
        <v>-</v>
      </c>
      <c r="BG6" s="21" t="str">
        <f t="shared" ref="BG6:BO6" si="7">IF(BG7="",NA(),BG7)</f>
        <v>-</v>
      </c>
      <c r="BH6" s="21" t="str">
        <f t="shared" si="7"/>
        <v>-</v>
      </c>
      <c r="BI6" s="21" t="str">
        <f t="shared" si="7"/>
        <v>-</v>
      </c>
      <c r="BJ6" s="21">
        <f t="shared" si="7"/>
        <v>632.5</v>
      </c>
      <c r="BK6" s="21" t="str">
        <f t="shared" si="7"/>
        <v>-</v>
      </c>
      <c r="BL6" s="21" t="str">
        <f t="shared" si="7"/>
        <v>-</v>
      </c>
      <c r="BM6" s="21" t="str">
        <f t="shared" si="7"/>
        <v>-</v>
      </c>
      <c r="BN6" s="21" t="str">
        <f t="shared" si="7"/>
        <v>-</v>
      </c>
      <c r="BO6" s="21">
        <f t="shared" si="7"/>
        <v>368.83</v>
      </c>
      <c r="BP6" s="20" t="str">
        <f>IF(BP7="","",IF(BP7="-","【-】","【"&amp;SUBSTITUTE(TEXT(BP7,"#,##0.00"),"-","△")&amp;"】"))</f>
        <v>【386.06】</v>
      </c>
      <c r="BQ6" s="21" t="str">
        <f>IF(BQ7="",NA(),BQ7)</f>
        <v>-</v>
      </c>
      <c r="BR6" s="21" t="str">
        <f t="shared" ref="BR6:BZ6" si="8">IF(BR7="",NA(),BR7)</f>
        <v>-</v>
      </c>
      <c r="BS6" s="21" t="str">
        <f t="shared" si="8"/>
        <v>-</v>
      </c>
      <c r="BT6" s="21" t="str">
        <f t="shared" si="8"/>
        <v>-</v>
      </c>
      <c r="BU6" s="21">
        <f t="shared" si="8"/>
        <v>47.57</v>
      </c>
      <c r="BV6" s="21" t="str">
        <f t="shared" si="8"/>
        <v>-</v>
      </c>
      <c r="BW6" s="21" t="str">
        <f t="shared" si="8"/>
        <v>-</v>
      </c>
      <c r="BX6" s="21" t="str">
        <f t="shared" si="8"/>
        <v>-</v>
      </c>
      <c r="BY6" s="21" t="str">
        <f t="shared" si="8"/>
        <v>-</v>
      </c>
      <c r="BZ6" s="21">
        <f t="shared" si="8"/>
        <v>53.25</v>
      </c>
      <c r="CA6" s="20" t="str">
        <f>IF(CA7="","",IF(CA7="-","【-】","【"&amp;SUBSTITUTE(TEXT(CA7,"#,##0.00"),"-","△")&amp;"】"))</f>
        <v>【51.14】</v>
      </c>
      <c r="CB6" s="21" t="str">
        <f>IF(CB7="",NA(),CB7)</f>
        <v>-</v>
      </c>
      <c r="CC6" s="21" t="str">
        <f t="shared" ref="CC6:CK6" si="9">IF(CC7="",NA(),CC7)</f>
        <v>-</v>
      </c>
      <c r="CD6" s="21" t="str">
        <f t="shared" si="9"/>
        <v>-</v>
      </c>
      <c r="CE6" s="21" t="str">
        <f t="shared" si="9"/>
        <v>-</v>
      </c>
      <c r="CF6" s="21">
        <f t="shared" si="9"/>
        <v>261.73</v>
      </c>
      <c r="CG6" s="21" t="str">
        <f t="shared" si="9"/>
        <v>-</v>
      </c>
      <c r="CH6" s="21" t="str">
        <f t="shared" si="9"/>
        <v>-</v>
      </c>
      <c r="CI6" s="21" t="str">
        <f t="shared" si="9"/>
        <v>-</v>
      </c>
      <c r="CJ6" s="21" t="str">
        <f t="shared" si="9"/>
        <v>-</v>
      </c>
      <c r="CK6" s="21">
        <f t="shared" si="9"/>
        <v>325.45</v>
      </c>
      <c r="CL6" s="20" t="str">
        <f>IF(CL7="","",IF(CL7="-","【-】","【"&amp;SUBSTITUTE(TEXT(CL7,"#,##0.00"),"-","△")&amp;"】"))</f>
        <v>【329.31】</v>
      </c>
      <c r="CM6" s="21" t="str">
        <f>IF(CM7="",NA(),CM7)</f>
        <v>-</v>
      </c>
      <c r="CN6" s="21" t="str">
        <f t="shared" ref="CN6:CV6" si="10">IF(CN7="",NA(),CN7)</f>
        <v>-</v>
      </c>
      <c r="CO6" s="21" t="str">
        <f t="shared" si="10"/>
        <v>-</v>
      </c>
      <c r="CP6" s="21" t="str">
        <f t="shared" si="10"/>
        <v>-</v>
      </c>
      <c r="CQ6" s="21">
        <f t="shared" si="10"/>
        <v>70.03</v>
      </c>
      <c r="CR6" s="21" t="str">
        <f t="shared" si="10"/>
        <v>-</v>
      </c>
      <c r="CS6" s="21" t="str">
        <f t="shared" si="10"/>
        <v>-</v>
      </c>
      <c r="CT6" s="21" t="str">
        <f t="shared" si="10"/>
        <v>-</v>
      </c>
      <c r="CU6" s="21" t="str">
        <f t="shared" si="10"/>
        <v>-</v>
      </c>
      <c r="CV6" s="21">
        <f t="shared" si="10"/>
        <v>52.59</v>
      </c>
      <c r="CW6" s="20" t="str">
        <f>IF(CW7="","",IF(CW7="-","【-】","【"&amp;SUBSTITUTE(TEXT(CW7,"#,##0.00"),"-","△")&amp;"】"))</f>
        <v>【54.37】</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87.02</v>
      </c>
      <c r="DH6" s="20" t="str">
        <f>IF(DH7="","",IF(DH7="-","【-】","【"&amp;SUBSTITUTE(TEXT(DH7,"#,##0.00"),"-","△")&amp;"】"))</f>
        <v>【84.89】</v>
      </c>
      <c r="DI6" s="21" t="str">
        <f>IF(DI7="",NA(),DI7)</f>
        <v>-</v>
      </c>
      <c r="DJ6" s="21" t="str">
        <f t="shared" ref="DJ6:DR6" si="12">IF(DJ7="",NA(),DJ7)</f>
        <v>-</v>
      </c>
      <c r="DK6" s="21" t="str">
        <f t="shared" si="12"/>
        <v>-</v>
      </c>
      <c r="DL6" s="21" t="str">
        <f t="shared" si="12"/>
        <v>-</v>
      </c>
      <c r="DM6" s="21">
        <f t="shared" si="12"/>
        <v>10.02</v>
      </c>
      <c r="DN6" s="21" t="str">
        <f t="shared" si="12"/>
        <v>-</v>
      </c>
      <c r="DO6" s="21" t="str">
        <f t="shared" si="12"/>
        <v>-</v>
      </c>
      <c r="DP6" s="21" t="str">
        <f t="shared" si="12"/>
        <v>-</v>
      </c>
      <c r="DQ6" s="21" t="str">
        <f t="shared" si="12"/>
        <v>-</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152021</v>
      </c>
      <c r="D7" s="23">
        <v>46</v>
      </c>
      <c r="E7" s="23">
        <v>18</v>
      </c>
      <c r="F7" s="23">
        <v>0</v>
      </c>
      <c r="G7" s="23">
        <v>0</v>
      </c>
      <c r="H7" s="23" t="s">
        <v>96</v>
      </c>
      <c r="I7" s="23" t="s">
        <v>97</v>
      </c>
      <c r="J7" s="23" t="s">
        <v>98</v>
      </c>
      <c r="K7" s="23" t="s">
        <v>99</v>
      </c>
      <c r="L7" s="23" t="s">
        <v>100</v>
      </c>
      <c r="M7" s="23" t="s">
        <v>101</v>
      </c>
      <c r="N7" s="24" t="s">
        <v>102</v>
      </c>
      <c r="O7" s="24">
        <v>54.63</v>
      </c>
      <c r="P7" s="24">
        <v>0.23</v>
      </c>
      <c r="Q7" s="24">
        <v>100</v>
      </c>
      <c r="R7" s="24">
        <v>3080</v>
      </c>
      <c r="S7" s="24">
        <v>255261</v>
      </c>
      <c r="T7" s="24">
        <v>891.05</v>
      </c>
      <c r="U7" s="24">
        <v>286.47000000000003</v>
      </c>
      <c r="V7" s="24">
        <v>587</v>
      </c>
      <c r="W7" s="24">
        <v>39.83</v>
      </c>
      <c r="X7" s="24">
        <v>14.74</v>
      </c>
      <c r="Y7" s="24" t="s">
        <v>102</v>
      </c>
      <c r="Z7" s="24" t="s">
        <v>102</v>
      </c>
      <c r="AA7" s="24" t="s">
        <v>102</v>
      </c>
      <c r="AB7" s="24" t="s">
        <v>102</v>
      </c>
      <c r="AC7" s="24">
        <v>101.96</v>
      </c>
      <c r="AD7" s="24" t="s">
        <v>102</v>
      </c>
      <c r="AE7" s="24" t="s">
        <v>102</v>
      </c>
      <c r="AF7" s="24" t="s">
        <v>102</v>
      </c>
      <c r="AG7" s="24" t="s">
        <v>102</v>
      </c>
      <c r="AH7" s="24">
        <v>99.24</v>
      </c>
      <c r="AI7" s="24">
        <v>100.06</v>
      </c>
      <c r="AJ7" s="24" t="s">
        <v>102</v>
      </c>
      <c r="AK7" s="24" t="s">
        <v>102</v>
      </c>
      <c r="AL7" s="24" t="s">
        <v>102</v>
      </c>
      <c r="AM7" s="24" t="s">
        <v>102</v>
      </c>
      <c r="AN7" s="24">
        <v>0</v>
      </c>
      <c r="AO7" s="24" t="s">
        <v>102</v>
      </c>
      <c r="AP7" s="24" t="s">
        <v>102</v>
      </c>
      <c r="AQ7" s="24" t="s">
        <v>102</v>
      </c>
      <c r="AR7" s="24" t="s">
        <v>102</v>
      </c>
      <c r="AS7" s="24">
        <v>89.91</v>
      </c>
      <c r="AT7" s="24">
        <v>84.61</v>
      </c>
      <c r="AU7" s="24" t="s">
        <v>102</v>
      </c>
      <c r="AV7" s="24" t="s">
        <v>102</v>
      </c>
      <c r="AW7" s="24" t="s">
        <v>102</v>
      </c>
      <c r="AX7" s="24" t="s">
        <v>102</v>
      </c>
      <c r="AY7" s="24">
        <v>65.010000000000005</v>
      </c>
      <c r="AZ7" s="24" t="s">
        <v>102</v>
      </c>
      <c r="BA7" s="24" t="s">
        <v>102</v>
      </c>
      <c r="BB7" s="24" t="s">
        <v>102</v>
      </c>
      <c r="BC7" s="24" t="s">
        <v>102</v>
      </c>
      <c r="BD7" s="24">
        <v>103.61</v>
      </c>
      <c r="BE7" s="24">
        <v>106.63</v>
      </c>
      <c r="BF7" s="24" t="s">
        <v>102</v>
      </c>
      <c r="BG7" s="24" t="s">
        <v>102</v>
      </c>
      <c r="BH7" s="24" t="s">
        <v>102</v>
      </c>
      <c r="BI7" s="24" t="s">
        <v>102</v>
      </c>
      <c r="BJ7" s="24">
        <v>632.5</v>
      </c>
      <c r="BK7" s="24" t="s">
        <v>102</v>
      </c>
      <c r="BL7" s="24" t="s">
        <v>102</v>
      </c>
      <c r="BM7" s="24" t="s">
        <v>102</v>
      </c>
      <c r="BN7" s="24" t="s">
        <v>102</v>
      </c>
      <c r="BO7" s="24">
        <v>368.83</v>
      </c>
      <c r="BP7" s="24">
        <v>386.06</v>
      </c>
      <c r="BQ7" s="24" t="s">
        <v>102</v>
      </c>
      <c r="BR7" s="24" t="s">
        <v>102</v>
      </c>
      <c r="BS7" s="24" t="s">
        <v>102</v>
      </c>
      <c r="BT7" s="24" t="s">
        <v>102</v>
      </c>
      <c r="BU7" s="24">
        <v>47.57</v>
      </c>
      <c r="BV7" s="24" t="s">
        <v>102</v>
      </c>
      <c r="BW7" s="24" t="s">
        <v>102</v>
      </c>
      <c r="BX7" s="24" t="s">
        <v>102</v>
      </c>
      <c r="BY7" s="24" t="s">
        <v>102</v>
      </c>
      <c r="BZ7" s="24">
        <v>53.25</v>
      </c>
      <c r="CA7" s="24">
        <v>51.14</v>
      </c>
      <c r="CB7" s="24" t="s">
        <v>102</v>
      </c>
      <c r="CC7" s="24" t="s">
        <v>102</v>
      </c>
      <c r="CD7" s="24" t="s">
        <v>102</v>
      </c>
      <c r="CE7" s="24" t="s">
        <v>102</v>
      </c>
      <c r="CF7" s="24">
        <v>261.73</v>
      </c>
      <c r="CG7" s="24" t="s">
        <v>102</v>
      </c>
      <c r="CH7" s="24" t="s">
        <v>102</v>
      </c>
      <c r="CI7" s="24" t="s">
        <v>102</v>
      </c>
      <c r="CJ7" s="24" t="s">
        <v>102</v>
      </c>
      <c r="CK7" s="24">
        <v>325.45</v>
      </c>
      <c r="CL7" s="24">
        <v>329.31</v>
      </c>
      <c r="CM7" s="24" t="s">
        <v>102</v>
      </c>
      <c r="CN7" s="24" t="s">
        <v>102</v>
      </c>
      <c r="CO7" s="24" t="s">
        <v>102</v>
      </c>
      <c r="CP7" s="24" t="s">
        <v>102</v>
      </c>
      <c r="CQ7" s="24">
        <v>70.03</v>
      </c>
      <c r="CR7" s="24" t="s">
        <v>102</v>
      </c>
      <c r="CS7" s="24" t="s">
        <v>102</v>
      </c>
      <c r="CT7" s="24" t="s">
        <v>102</v>
      </c>
      <c r="CU7" s="24" t="s">
        <v>102</v>
      </c>
      <c r="CV7" s="24">
        <v>52.59</v>
      </c>
      <c r="CW7" s="24">
        <v>54.37</v>
      </c>
      <c r="CX7" s="24" t="s">
        <v>102</v>
      </c>
      <c r="CY7" s="24" t="s">
        <v>102</v>
      </c>
      <c r="CZ7" s="24" t="s">
        <v>102</v>
      </c>
      <c r="DA7" s="24" t="s">
        <v>102</v>
      </c>
      <c r="DB7" s="24">
        <v>100</v>
      </c>
      <c r="DC7" s="24" t="s">
        <v>102</v>
      </c>
      <c r="DD7" s="24" t="s">
        <v>102</v>
      </c>
      <c r="DE7" s="24" t="s">
        <v>102</v>
      </c>
      <c r="DF7" s="24" t="s">
        <v>102</v>
      </c>
      <c r="DG7" s="24">
        <v>87.02</v>
      </c>
      <c r="DH7" s="24">
        <v>84.89</v>
      </c>
      <c r="DI7" s="24" t="s">
        <v>102</v>
      </c>
      <c r="DJ7" s="24" t="s">
        <v>102</v>
      </c>
      <c r="DK7" s="24" t="s">
        <v>102</v>
      </c>
      <c r="DL7" s="24" t="s">
        <v>102</v>
      </c>
      <c r="DM7" s="24">
        <v>10.02</v>
      </c>
      <c r="DN7" s="24" t="s">
        <v>102</v>
      </c>
      <c r="DO7" s="24" t="s">
        <v>102</v>
      </c>
      <c r="DP7" s="24" t="s">
        <v>102</v>
      </c>
      <c r="DQ7" s="24" t="s">
        <v>102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