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B9E2784F-33AB-4AF7-B2EB-552A65BAAD38}" xr6:coauthVersionLast="47" xr6:coauthVersionMax="47" xr10:uidLastSave="{00000000-0000-0000-0000-000000000000}"/>
  <workbookProtection workbookAlgorithmName="SHA-512" workbookHashValue="aEzURfpHz6d20xM8mJ5HBdwziC+sFOhH/Ipvtti4JuWgd/sDWvfRN618NasucxCuZE1QP0RraD4+i4on3glPqg==" workbookSaltValue="kNqiS4q6awksiXETfGkfe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E85" i="4"/>
  <c r="P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<sst xmlns="http://schemas.openxmlformats.org/spreadsheetml/2006/main" count="231" uniqueCount="117">
  <si>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</si>
  <si>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</si>
  <si>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</si>
  <si>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</si>
  <si>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</si>
  <si>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</si>
  <si>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</si>
  <si>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</si>
  <si>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</si>
  <si>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</si>
  <si>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</si>
  <si>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</si>
  <si>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</si>
  <si>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</si>
  <si>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</si>
  <si>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</si>
  <si>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</si>
  <si>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</si>
  <si>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</si>
  <si>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</si>
  <si>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</si>
  <si>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</si>
  <si>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</si>
  <si>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</si>
  <si>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</si>
  <si>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</si>
  <si>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</si>
  <si>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</si>
  <si>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</si>
  <si>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</si>
  <si>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</si>
  <si>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</si>
  <si>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</si>
  <si>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</si>
  <si>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</si>
  <si>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</si>
  <si>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</si>
  <si>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</si>
  <si>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</si>
  <si>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</si>
  <si>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</si>
  <si>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</si>
  <si>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</si>
  <si>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</si>
  <si>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</si>
  <si>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</si>
  <si>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</si>
  <si>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</si>
  <si>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</si>
  <si>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</si>
  <si>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</si>
  <si>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</si>
  <si>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</si>
  <si>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</si>
  <si>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</si>
  <si>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</si>
  <si>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</si>
  <si>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</si>
  <si>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</si>
  <si>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</si>
  <si>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</si>
  <si>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</si>
  <si>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</si>
  <si>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</si>
  <si>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</si>
  <si>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</si>
  <si>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</si>
  <si>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</si>
  <si>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</si>
  <si>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</si>
  <si>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</si>
  <si>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</si>
  <si>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</si>
  <si>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</si>
  <si>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</si>
  <si>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</si>
  <si>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</si>
  <si>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</si>
  <si>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</si>
  <si>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</si>
  <si>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</si>
  <si>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</si>
  <si>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</si>
  <si>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</si>
  <si>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</si>
  <si>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</si>
  <si>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</si>
  <si>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</si>
  <si>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</si>
  <si>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</si>
  <si>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</si>
  <si>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</si>
  <si>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</si>
  <si>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</si>
  <si>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</si>
  <si>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</si>
  <si>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</si>
  <si>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</si>
  <si>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</si>
  <si>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</si>
  <si>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</si>
  <si>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</si>
  <si>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</si>
  <si>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</si>
  <si>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</si>
  <si>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</si>
  <si>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</si>
  <si>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</si>
  <si>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</si>
  <si>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</si>
  <si>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</si>
  <si>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</si>
  <si>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</si>
  <si>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</si>
  <si>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・企業債残高対事業規模比率は、ほぼ前年度並みである。
　新規の企業債発行を計画的に行う事で、より適切な投資規模に近づけていく予定である。
・汚水処理原価は類似団体平均値と比較して低い値となっているが、経費回収率は100％を下回っており、引き続き持続可能な経営を実現するため適正な使用料水準の検討と見直しを図っていく。
・施設利用率は、類似団体平均値と比較して低い値となっており、今後の人口減少等を踏まえ、施設更新時に計画処理能力の見直し等を適宜行う必要がある。
・水洗化率は、類似団体平均より低い値となっている。新規処理区域の拡大により処理区域内人口が増加しており、今後も普及啓発を行い、接続促進に努めていく。</t>
    <rPh sb="316" eb="318">
      <t>ルイジ</t>
    </rPh>
    <rPh sb="318" eb="320">
      <t>ダンタイ</t>
    </rPh>
    <rPh sb="320" eb="322">
      <t>ヘイキン</t>
    </rPh>
    <rPh sb="324" eb="325">
      <t>ヒク</t>
    </rPh>
    <rPh sb="326" eb="327">
      <t>アタイ</t>
    </rPh>
    <phoneticPr fontId="4"/>
  </si>
  <si>
    <t>耐用年数を超えた管渠は存在していないが、処理場施設の一部の機械に耐用年数を超えているものが存在する。
今後、ストックマネジメント計画に基づき、長寿命化に取り組み、適正な更新を図っていく。</t>
    <rPh sb="51" eb="53">
      <t>コンゴ</t>
    </rPh>
    <rPh sb="64" eb="66">
      <t>ケイカク</t>
    </rPh>
    <rPh sb="67" eb="68">
      <t>モト</t>
    </rPh>
    <rPh sb="71" eb="75">
      <t>チョウジュミョウカ</t>
    </rPh>
    <rPh sb="76" eb="77">
      <t>ト</t>
    </rPh>
    <rPh sb="78" eb="79">
      <t>ク</t>
    </rPh>
    <rPh sb="81" eb="83">
      <t>テキセイ</t>
    </rPh>
    <rPh sb="84" eb="86">
      <t>コウシン</t>
    </rPh>
    <rPh sb="87" eb="88">
      <t>ハカ</t>
    </rPh>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</si>
  <si>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また、小規模処理場の統合を進め、更新費用と維持管理費用の削減を図る。
・近年の物価高騰等により営業費用が増加傾向にある。包括的民間委託の拡大や新技術導入やＤＸ化による維持管理経費の削減を検討していく。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</si>
</sst>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AB-4E5C-9D27-86894A251A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6AB-4E5C-9D27-86894A251A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38.61</c:v>
                </c:pt>
                <c:pt idx="1">
                  <c:v>37.619999999999997</c:v>
                </c:pt>
                <c:pt idx="2">
                  <c:v>37.07</c:v>
                </c:pt>
                <c:pt idx="3">
                  <c:v>35.93</c:v>
                </c:pt>
                <c:pt idx="4">
                  <c:v>36.68</c:v>
                </c:pt>
              </c:numCache>
            </c:numRef>
          </c:val>
          <c:extLst>
            <c:ext xmlns:c16="http://schemas.microsoft.com/office/drawing/2014/chart" uri="{C3380CC4-5D6E-409C-BE32-E72D297353CC}">
              <c16:uniqueId val="{00000000-A2DE-4CAA-B23E-03232DE0F7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A2DE-4CAA-B23E-03232DE0F7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85.14</c:v>
                </c:pt>
                <c:pt idx="1">
                  <c:v>85.41</c:v>
                </c:pt>
                <c:pt idx="2">
                  <c:v>85.71</c:v>
                </c:pt>
                <c:pt idx="3">
                  <c:v>85.51</c:v>
                </c:pt>
                <c:pt idx="4">
                  <c:v>85.86</c:v>
                </c:pt>
              </c:numCache>
            </c:numRef>
          </c:val>
          <c:extLst>
            <c:ext xmlns:c16="http://schemas.microsoft.com/office/drawing/2014/chart" uri="{C3380CC4-5D6E-409C-BE32-E72D297353CC}">
              <c16:uniqueId val="{00000000-60BE-43C6-9BE5-C0E1AB2748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0BE-43C6-9BE5-C0E1AB2748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103.04</c:v>
                </c:pt>
                <c:pt idx="1">
                  <c:v>101.46</c:v>
                </c:pt>
                <c:pt idx="2">
                  <c:v>101.41</c:v>
                </c:pt>
                <c:pt idx="3">
                  <c:v>105.25</c:v>
                </c:pt>
                <c:pt idx="4">
                  <c:v>101.51</c:v>
                </c:pt>
              </c:numCache>
            </c:numRef>
          </c:val>
          <c:extLst>
            <c:ext xmlns:c16="http://schemas.microsoft.com/office/drawing/2014/chart" uri="{C3380CC4-5D6E-409C-BE32-E72D297353CC}">
              <c16:uniqueId val="{00000000-748C-4364-9C0E-A07BE21996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748C-4364-9C0E-A07BE21996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22.35</c:v>
                </c:pt>
                <c:pt idx="1">
                  <c:v>24.52</c:v>
                </c:pt>
                <c:pt idx="2">
                  <c:v>26.58</c:v>
                </c:pt>
                <c:pt idx="3">
                  <c:v>28.36</c:v>
                </c:pt>
                <c:pt idx="4">
                  <c:v>29.78</c:v>
                </c:pt>
              </c:numCache>
            </c:numRef>
          </c:val>
          <c:extLst>
            <c:ext xmlns:c16="http://schemas.microsoft.com/office/drawing/2014/chart" uri="{C3380CC4-5D6E-409C-BE32-E72D297353CC}">
              <c16:uniqueId val="{00000000-F0E5-462A-BB2E-A696C888C1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0E5-462A-BB2E-A696C888C1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9-4D7C-80A4-D414E3E18A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069-4D7C-80A4-D414E3E18A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58-4497-BBF1-ABCA8219B9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6458-4497-BBF1-ABCA8219B9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53.98</c:v>
                </c:pt>
                <c:pt idx="1">
                  <c:v>56.35</c:v>
                </c:pt>
                <c:pt idx="2">
                  <c:v>63.75</c:v>
                </c:pt>
                <c:pt idx="3">
                  <c:v>72.180000000000007</c:v>
                </c:pt>
                <c:pt idx="4">
                  <c:v>77.25</c:v>
                </c:pt>
              </c:numCache>
            </c:numRef>
          </c:val>
          <c:extLst>
            <c:ext xmlns:c16="http://schemas.microsoft.com/office/drawing/2014/chart" uri="{C3380CC4-5D6E-409C-BE32-E72D297353CC}">
              <c16:uniqueId val="{00000000-D222-4123-AA56-5DC1FB4D9E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222-4123-AA56-5DC1FB4D9E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3124.51</c:v>
                </c:pt>
                <c:pt idx="1">
                  <c:v>3075.85</c:v>
                </c:pt>
                <c:pt idx="2">
                  <c:v>3085.48</c:v>
                </c:pt>
                <c:pt idx="3">
                  <c:v>2940.65</c:v>
                </c:pt>
                <c:pt idx="4">
                  <c:v>2978.15</c:v>
                </c:pt>
              </c:numCache>
            </c:numRef>
          </c:val>
          <c:extLst>
            <c:ext xmlns:c16="http://schemas.microsoft.com/office/drawing/2014/chart" uri="{C3380CC4-5D6E-409C-BE32-E72D297353CC}">
              <c16:uniqueId val="{00000000-84CA-4199-8D24-9BEC63826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4CA-4199-8D24-9BEC63826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64.13</c:v>
                </c:pt>
                <c:pt idx="1">
                  <c:v>74.739999999999995</c:v>
                </c:pt>
                <c:pt idx="2">
                  <c:v>68.39</c:v>
                </c:pt>
                <c:pt idx="3">
                  <c:v>74.819999999999993</c:v>
                </c:pt>
                <c:pt idx="4">
                  <c:v>72.27</c:v>
                </c:pt>
              </c:numCache>
            </c:numRef>
          </c:val>
          <c:extLst>
            <c:ext xmlns:c16="http://schemas.microsoft.com/office/drawing/2014/chart" uri="{C3380CC4-5D6E-409C-BE32-E72D297353CC}">
              <c16:uniqueId val="{00000000-AB80-4FD6-AA6F-D11BEE4FC5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AB80-4FD6-AA6F-D11BEE4FC5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192.73</c:v>
                </c:pt>
                <c:pt idx="1">
                  <c:v>165.77</c:v>
                </c:pt>
                <c:pt idx="2">
                  <c:v>181.16</c:v>
                </c:pt>
                <c:pt idx="3">
                  <c:v>179.35</c:v>
                </c:pt>
                <c:pt idx="4">
                  <c:v>188.41</c:v>
                </c:pt>
              </c:numCache>
            </c:numRef>
          </c:val>
          <c:extLst>
            <c:ext xmlns:c16="http://schemas.microsoft.com/office/drawing/2014/chart" uri="{C3380CC4-5D6E-409C-BE32-E72D297353CC}">
              <c16:uniqueId val="{00000000-1B47-48CB-B4AC-E812C6FBF7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B47-48CB-B4AC-E812C6FBF7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67.099999999999994</v>
      </c>
      <c r="J10" s="44"/>
      <c r="K10" s="44"/>
      <c r="L10" s="44"/>
      <c r="M10" s="44"/>
      <c r="N10" s="44"/>
      <c r="O10" s="44"/>
      <c r="P10" s="44">
        <f>データ!P6</f>
        <v>7.92</v>
      </c>
      <c r="Q10" s="44"/>
      <c r="R10" s="44"/>
      <c r="S10" s="44"/>
      <c r="T10" s="44"/>
      <c r="U10" s="44"/>
      <c r="V10" s="44"/>
      <c r="W10" s="44">
        <f>データ!Q6</f>
        <v>86.17</v>
      </c>
      <c r="X10" s="44"/>
      <c r="Y10" s="44"/>
      <c r="Z10" s="44"/>
      <c r="AA10" s="44"/>
      <c r="AB10" s="44"/>
      <c r="AC10" s="44"/>
      <c r="AD10" s="45">
        <f>データ!R6</f>
        <v>2596</v>
      </c>
      <c r="AE10" s="45"/>
      <c r="AF10" s="45"/>
      <c r="AG10" s="45"/>
      <c r="AH10" s="45"/>
      <c r="AI10" s="45"/>
      <c r="AJ10" s="45"/>
      <c r="AK10" s="2"/>
      <c r="AL10" s="45">
        <f>データ!V6</f>
        <v>20117</v>
      </c>
      <c r="AM10" s="45"/>
      <c r="AN10" s="45"/>
      <c r="AO10" s="45"/>
      <c r="AP10" s="45"/>
      <c r="AQ10" s="45"/>
      <c r="AR10" s="45"/>
      <c r="AS10" s="45"/>
      <c r="AT10" s="44">
        <f>データ!W6</f>
        <v>10.52</v>
      </c>
      <c r="AU10" s="44"/>
      <c r="AV10" s="44"/>
      <c r="AW10" s="44"/>
      <c r="AX10" s="44"/>
      <c r="AY10" s="44"/>
      <c r="AZ10" s="44"/>
      <c r="BA10" s="44"/>
      <c r="BB10" s="44">
        <f>データ!X6</f>
        <v>1912.26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1lPN2yuFUCEUqoArF0/UzR3p+Ri2lsVTnEbqDaBC4ginTpx5cmBkPlQ+SYtIgJd69oiYTtdWp5x0zmaR4JxIQ==" saltValue="wzeWFaaWHnjUTmTfAutS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4</v>
      </c>
      <c r="G6" s="19">
        <f t="shared" si="3"/>
        <v>0</v>
      </c>
      <c r="H6" s="19" t="str">
        <f t="shared" si="3"/>
        <v>新潟県　長岡市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67.099999999999994</v>
      </c>
      <c r="P6" s="20">
        <f t="shared" si="3"/>
        <v>7.92</v>
      </c>
      <c r="Q6" s="20">
        <f t="shared" si="3"/>
        <v>86.17</v>
      </c>
      <c r="R6" s="20">
        <f t="shared" si="3"/>
        <v>2596</v>
      </c>
      <c r="S6" s="20">
        <f t="shared" si="3"/>
        <v>255261</v>
      </c>
      <c r="T6" s="20">
        <f t="shared" si="3"/>
        <v>891.05</v>
      </c>
      <c r="U6" s="20">
        <f t="shared" si="3"/>
        <v>286.47000000000003</v>
      </c>
      <c r="V6" s="20">
        <f t="shared" si="3"/>
        <v>20117</v>
      </c>
      <c r="W6" s="20">
        <f t="shared" si="3"/>
        <v>10.52</v>
      </c>
      <c r="X6" s="20">
        <f t="shared" si="3"/>
        <v>1912.26</v>
      </c>
      <c r="Y6" s="21">
        <f>IF(Y7="",NA(),Y7)</f>
        <v>103.04</v>
      </c>
      <c r="Z6" s="21">
        <f t="shared" ref="Z6:AH6" si="4">IF(Z7="",NA(),Z7)</f>
        <v>101.46</v>
      </c>
      <c r="AA6" s="21">
        <f t="shared" si="4"/>
        <v>101.41</v>
      </c>
      <c r="AB6" s="21">
        <f t="shared" si="4"/>
        <v>105.25</v>
      </c>
      <c r="AC6" s="21">
        <f t="shared" si="4"/>
        <v>101.51</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53.98</v>
      </c>
      <c r="AV6" s="21">
        <f t="shared" ref="AV6:BD6" si="6">IF(AV7="",NA(),AV7)</f>
        <v>56.35</v>
      </c>
      <c r="AW6" s="21">
        <f t="shared" si="6"/>
        <v>63.75</v>
      </c>
      <c r="AX6" s="21">
        <f t="shared" si="6"/>
        <v>72.180000000000007</v>
      </c>
      <c r="AY6" s="21">
        <f t="shared" si="6"/>
        <v>77.25</v>
      </c>
      <c r="AZ6" s="21">
        <f t="shared" si="6"/>
        <v>46.85</v>
      </c>
      <c r="BA6" s="21">
        <f t="shared" si="6"/>
        <v>44.35</v>
      </c>
      <c r="BB6" s="21">
        <f t="shared" si="6"/>
        <v>41.51</v>
      </c>
      <c r="BC6" s="21">
        <f t="shared" si="6"/>
        <v>45.01</v>
      </c>
      <c r="BD6" s="21">
        <f t="shared" si="6"/>
        <v>46.37</v>
      </c>
      <c r="BE6" s="20" t="str">
        <f>IF(BE7="","",IF(BE7="-","【-】","【"&amp;SUBSTITUTE(TEXT(BE7,"#,##0.00"),"-","△")&amp;"】"))</f>
        <v>【50.90】</v>
      </c>
      <c r="BF6" s="21">
        <f>IF(BF7="",NA(),BF7)</f>
        <v>3124.51</v>
      </c>
      <c r="BG6" s="21">
        <f t="shared" ref="BG6:BO6" si="7">IF(BG7="",NA(),BG7)</f>
        <v>3075.85</v>
      </c>
      <c r="BH6" s="21">
        <f t="shared" si="7"/>
        <v>3085.48</v>
      </c>
      <c r="BI6" s="21">
        <f t="shared" si="7"/>
        <v>2940.65</v>
      </c>
      <c r="BJ6" s="21">
        <f t="shared" si="7"/>
        <v>2978.15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64.13</v>
      </c>
      <c r="BR6" s="21">
        <f t="shared" ref="BR6:BZ6" si="8">IF(BR7="",NA(),BR7)</f>
        <v>74.739999999999995</v>
      </c>
      <c r="BS6" s="21">
        <f t="shared" si="8"/>
        <v>68.39</v>
      </c>
      <c r="BT6" s="21">
        <f t="shared" si="8"/>
        <v>74.819999999999993</v>
      </c>
      <c r="BU6" s="21">
        <f t="shared" si="8"/>
        <v>72.27</v>
      </c>
      <c r="BV6" s="21">
        <f t="shared" si="8"/>
        <v>82.88</v>
      </c>
      <c r="BW6" s="21">
        <f t="shared" si="8"/>
        <v>82.53</v>
      </c>
      <c r="BX6" s="21">
        <f t="shared" si="8"/>
        <v>81.81</v>
      </c>
      <c r="BY6" s="21">
        <f t="shared" si="8"/>
        <v>82.27</v>
      </c>
      <c r="BZ6" s="21">
        <f t="shared" si="8"/>
        <v>80.36</v>
      </c>
      <c r="CA6" s="20" t="str">
        <f>IF(CA7="","",IF(CA7="-","【-】","【"&amp;SUBSTITUTE(TEXT(CA7,"#,##0.00"),"-","△")&amp;"】"))</f>
        <v>【72.92】</v>
      </c>
      <c r="CB6" s="21">
        <f>IF(CB7="",NA(),CB7)</f>
        <v>192.73</v>
      </c>
      <c r="CC6" s="21">
        <f t="shared" ref="CC6:CK6" si="9">IF(CC7="",NA(),CC7)</f>
        <v>165.77</v>
      </c>
      <c r="CD6" s="21">
        <f t="shared" si="9"/>
        <v>181.16</v>
      </c>
      <c r="CE6" s="21">
        <f t="shared" si="9"/>
        <v>179.35</v>
      </c>
      <c r="CF6" s="21">
        <f t="shared" si="9"/>
        <v>188.41</v>
      </c>
      <c r="CG6" s="21">
        <f t="shared" si="9"/>
        <v>187.76</v>
      </c>
      <c r="CH6" s="21">
        <f t="shared" si="9"/>
        <v>190.48</v>
      </c>
      <c r="CI6" s="21">
        <f t="shared" si="9"/>
        <v>193.59</v>
      </c>
      <c r="CJ6" s="21">
        <f t="shared" si="9"/>
        <v>194.42</v>
      </c>
      <c r="CK6" s="21">
        <f t="shared" si="9"/>
        <v>201.33</v>
      </c>
      <c r="CL6" s="20" t="str">
        <f>IF(CL7="","",IF(CL7="-","【-】","【"&amp;SUBSTITUTE(TEXT(CL7,"#,##0.00"),"-","△")&amp;"】"))</f>
        <v>【225.78】</v>
      </c>
      <c r="CM6" s="21">
        <f>IF(CM7="",NA(),CM7)</f>
        <v>38.61</v>
      </c>
      <c r="CN6" s="21">
        <f t="shared" ref="CN6:CV6" si="10">IF(CN7="",NA(),CN7)</f>
        <v>37.619999999999997</v>
      </c>
      <c r="CO6" s="21">
        <f t="shared" si="10"/>
        <v>37.07</v>
      </c>
      <c r="CP6" s="21">
        <f t="shared" si="10"/>
        <v>35.93</v>
      </c>
      <c r="CQ6" s="21">
        <f t="shared" si="10"/>
        <v>36.68</v>
      </c>
      <c r="CR6" s="21">
        <f t="shared" si="10"/>
        <v>45.87</v>
      </c>
      <c r="CS6" s="21">
        <f t="shared" si="10"/>
        <v>44.24</v>
      </c>
      <c r="CT6" s="21">
        <f t="shared" si="10"/>
        <v>45.3</v>
      </c>
      <c r="CU6" s="21">
        <f t="shared" si="10"/>
        <v>45.6</v>
      </c>
      <c r="CV6" s="21">
        <f t="shared" si="10"/>
        <v>44.79</v>
      </c>
      <c r="CW6" s="20" t="str">
        <f>IF(CW7="","",IF(CW7="-","【-】","【"&amp;SUBSTITUTE(TEXT(CW7,"#,##0.00"),"-","△")&amp;"】"))</f>
        <v>【43.17】</v>
      </c>
      <c r="CX6" s="21">
        <f>IF(CX7="",NA(),CX7)</f>
        <v>85.14</v>
      </c>
      <c r="CY6" s="21">
        <f t="shared" ref="CY6:DG6" si="11">IF(CY7="",NA(),CY7)</f>
        <v>85.41</v>
      </c>
      <c r="CZ6" s="21">
        <f t="shared" si="11"/>
        <v>85.71</v>
      </c>
      <c r="DA6" s="21">
        <f t="shared" si="11"/>
        <v>85.51</v>
      </c>
      <c r="DB6" s="21">
        <f t="shared" si="11"/>
        <v>85.86</v>
      </c>
      <c r="DC6" s="21">
        <f t="shared" si="11"/>
        <v>87.65</v>
      </c>
      <c r="DD6" s="21">
        <f t="shared" si="11"/>
        <v>88.15</v>
      </c>
      <c r="DE6" s="21">
        <f t="shared" si="11"/>
        <v>88.37</v>
      </c>
      <c r="DF6" s="21">
        <f t="shared" si="11"/>
        <v>88.66</v>
      </c>
      <c r="DG6" s="21">
        <f t="shared" si="11"/>
        <v>88.68</v>
      </c>
      <c r="DH6" s="20" t="str">
        <f>IF(DH7="","",IF(DH7="-","【-】","【"&amp;SUBSTITUTE(TEXT(DH7,"#,##0.00"),"-","△")&amp;"】"))</f>
        <v>【86.31】</v>
      </c>
      <c r="DI6" s="21">
        <f>IF(DI7="",NA(),DI7)</f>
        <v>22.35</v>
      </c>
      <c r="DJ6" s="21">
        <f t="shared" ref="DJ6:DR6" si="12">IF(DJ7="",NA(),DJ7)</f>
        <v>24.52</v>
      </c>
      <c r="DK6" s="21">
        <f t="shared" si="12"/>
        <v>26.58</v>
      </c>
      <c r="DL6" s="21">
        <f t="shared" si="12"/>
        <v>28.36</v>
      </c>
      <c r="DM6" s="21">
        <f t="shared" si="12"/>
        <v>29.78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152021</v>
      </c>
      <c r="D7" s="23">
        <v>46</v>
      </c>
      <c r="E7" s="23">
        <v>17</v>
      </c>
      <c r="F7" s="23">
        <v>4</v>
      </c>
      <c r="G7" s="23">
        <v>0</v>
      </c>
      <c r="H7" s="23" t="s">
        <v>96</v>
      </c>
      <c r="I7" s="23" t="s">
        <v>97</v>
      </c>
      <c r="J7" s="23" t="s">
        <v>98</v>
      </c>
      <c r="K7" s="23" t="s">
        <v>99</v>
      </c>
      <c r="L7" s="23" t="s">
        <v>100</v>
      </c>
      <c r="M7" s="23" t="s">
        <v>101</v>
      </c>
      <c r="N7" s="24" t="s">
        <v>102</v>
      </c>
      <c r="O7" s="24">
        <v>67.099999999999994</v>
      </c>
      <c r="P7" s="24">
        <v>7.92</v>
      </c>
      <c r="Q7" s="24">
        <v>86.17</v>
      </c>
      <c r="R7" s="24">
        <v>2596</v>
      </c>
      <c r="S7" s="24">
        <v>255261</v>
      </c>
      <c r="T7" s="24">
        <v>891.05</v>
      </c>
      <c r="U7" s="24">
        <v>286.47000000000003</v>
      </c>
      <c r="V7" s="24">
        <v>20117</v>
      </c>
      <c r="W7" s="24">
        <v>10.52</v>
      </c>
      <c r="X7" s="24">
        <v>1912.26</v>
      </c>
      <c r="Y7" s="24">
        <v>103.04</v>
      </c>
      <c r="Z7" s="24">
        <v>101.46</v>
      </c>
      <c r="AA7" s="24">
        <v>101.41</v>
      </c>
      <c r="AB7" s="24">
        <v>105.25</v>
      </c>
      <c r="AC7" s="24">
        <v>101.51</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53.98</v>
      </c>
      <c r="AV7" s="24">
        <v>56.35</v>
      </c>
      <c r="AW7" s="24">
        <v>63.75</v>
      </c>
      <c r="AX7" s="24">
        <v>72.180000000000007</v>
      </c>
      <c r="AY7" s="24">
        <v>77.25</v>
      </c>
      <c r="AZ7" s="24">
        <v>46.85</v>
      </c>
      <c r="BA7" s="24">
        <v>44.35</v>
      </c>
      <c r="BB7" s="24">
        <v>41.51</v>
      </c>
      <c r="BC7" s="24">
        <v>45.01</v>
      </c>
      <c r="BD7" s="24">
        <v>46.37</v>
      </c>
      <c r="BE7" s="24">
        <v>50.9</v>
      </c>
      <c r="BF7" s="24">
        <v>3124.51</v>
      </c>
      <c r="BG7" s="24">
        <v>3075.85</v>
      </c>
      <c r="BH7" s="24">
        <v>3085.48</v>
      </c>
      <c r="BI7" s="24">
        <v>2940.65</v>
      </c>
      <c r="BJ7" s="24">
        <v>2978.15</v>
      </c>
      <c r="BK7" s="24">
        <v>1268.6300000000001</v>
      </c>
      <c r="BL7" s="24">
        <v>1283.69</v>
      </c>
      <c r="BM7" s="24">
        <v>1160.22</v>
      </c>
      <c r="BN7" s="24">
        <v>1141.98</v>
      </c>
      <c r="BO7" s="24">
        <v>1062.58</v>
      </c>
      <c r="BP7" s="24">
        <v>1099.1500000000001</v>
      </c>
      <c r="BQ7" s="24">
        <v>64.13</v>
      </c>
      <c r="BR7" s="24">
        <v>74.739999999999995</v>
      </c>
      <c r="BS7" s="24">
        <v>68.39</v>
      </c>
      <c r="BT7" s="24">
        <v>74.819999999999993</v>
      </c>
      <c r="BU7" s="24">
        <v>72.27</v>
      </c>
      <c r="BV7" s="24">
        <v>82.88</v>
      </c>
      <c r="BW7" s="24">
        <v>82.53</v>
      </c>
      <c r="BX7" s="24">
        <v>81.81</v>
      </c>
      <c r="BY7" s="24">
        <v>82.27</v>
      </c>
      <c r="BZ7" s="24">
        <v>80.36</v>
      </c>
      <c r="CA7" s="24">
        <v>72.92</v>
      </c>
      <c r="CB7" s="24">
        <v>192.73</v>
      </c>
      <c r="CC7" s="24">
        <v>165.77</v>
      </c>
      <c r="CD7" s="24">
        <v>181.16</v>
      </c>
      <c r="CE7" s="24">
        <v>179.35</v>
      </c>
      <c r="CF7" s="24">
        <v>188.41</v>
      </c>
      <c r="CG7" s="24">
        <v>187.76</v>
      </c>
      <c r="CH7" s="24">
        <v>190.48</v>
      </c>
      <c r="CI7" s="24">
        <v>193.59</v>
      </c>
      <c r="CJ7" s="24">
        <v>194.42</v>
      </c>
      <c r="CK7" s="24">
        <v>201.33</v>
      </c>
      <c r="CL7" s="24">
        <v>225.78</v>
      </c>
      <c r="CM7" s="24">
        <v>38.61</v>
      </c>
      <c r="CN7" s="24">
        <v>37.619999999999997</v>
      </c>
      <c r="CO7" s="24">
        <v>37.07</v>
      </c>
      <c r="CP7" s="24">
        <v>35.93</v>
      </c>
      <c r="CQ7" s="24">
        <v>36.68</v>
      </c>
      <c r="CR7" s="24">
        <v>45.87</v>
      </c>
      <c r="CS7" s="24">
        <v>44.24</v>
      </c>
      <c r="CT7" s="24">
        <v>45.3</v>
      </c>
      <c r="CU7" s="24">
        <v>45.6</v>
      </c>
      <c r="CV7" s="24">
        <v>44.79</v>
      </c>
      <c r="CW7" s="24">
        <v>43.17</v>
      </c>
      <c r="CX7" s="24">
        <v>85.14</v>
      </c>
      <c r="CY7" s="24">
        <v>85.41</v>
      </c>
      <c r="CZ7" s="24">
        <v>85.71</v>
      </c>
      <c r="DA7" s="24">
        <v>85.51</v>
      </c>
      <c r="DB7" s="24">
        <v>85.86</v>
      </c>
      <c r="DC7" s="24">
        <v>87.65</v>
      </c>
      <c r="DD7" s="24">
        <v>88.15</v>
      </c>
      <c r="DE7" s="24">
        <v>88.37</v>
      </c>
      <c r="DF7" s="24">
        <v>88.66</v>
      </c>
      <c r="DG7" s="24">
        <v>88.68</v>
      </c>
      <c r="DH7" s="24">
        <v>86.31</v>
      </c>
      <c r="DI7" s="24">
        <v>22.35</v>
      </c>
      <c r="DJ7" s="24">
        <v>24.52</v>
      </c>
      <c r="DK7" s="24">
        <v>26.58</v>
      </c>
      <c r="DL7" s="24">
        <v>28.36</v>
      </c>
      <c r="DM7" s="24">
        <v>29.78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