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12600" windowHeight="11640" activeTab="1"/>
  </bookViews>
  <sheets>
    <sheet name="実施報告書" sheetId="8" r:id="rId1"/>
    <sheet name="再委託分報告書" sheetId="11" r:id="rId2"/>
  </sheets>
  <definedNames>
    <definedName name="_xlnm._FilterDatabase" localSheetId="1" hidden="1">再委託分報告書!$A$13:$T$67</definedName>
    <definedName name="_xlnm._FilterDatabase" localSheetId="0" hidden="1">実施報告書!$A$13:$S$67</definedName>
    <definedName name="_xlnm.Print_Area" localSheetId="1">再委託分報告書!$A$1:$T$78</definedName>
    <definedName name="_xlnm.Print_Area" localSheetId="0">実施報告書!$A$1:$S$78</definedName>
    <definedName name="_xlnm.Print_Titles" localSheetId="1">再委託分報告書!$13:$15</definedName>
    <definedName name="_xlnm.Print_Titles" localSheetId="0">実施報告書!$13:$15</definedName>
  </definedNames>
  <calcPr calcId="145621"/>
</workbook>
</file>

<file path=xl/calcChain.xml><?xml version="1.0" encoding="utf-8"?>
<calcChain xmlns="http://schemas.openxmlformats.org/spreadsheetml/2006/main">
  <c r="Q85" i="11" l="1"/>
  <c r="Q86" i="11" s="1"/>
  <c r="P85" i="11"/>
  <c r="P86" i="11" s="1"/>
  <c r="O85" i="11"/>
  <c r="O86" i="11" s="1"/>
  <c r="N85" i="11"/>
  <c r="N86" i="11" s="1"/>
  <c r="M85" i="11"/>
  <c r="M86" i="11" s="1"/>
  <c r="Q83" i="11"/>
  <c r="Q87" i="11" s="1"/>
  <c r="P83" i="11"/>
  <c r="P87" i="11" s="1"/>
  <c r="O83" i="11"/>
  <c r="O87" i="11" s="1"/>
  <c r="N83" i="11"/>
  <c r="M83" i="11"/>
  <c r="M87" i="11" s="1"/>
  <c r="Q75" i="11"/>
  <c r="Q76" i="11" s="1"/>
  <c r="P75" i="11"/>
  <c r="P76" i="11" s="1"/>
  <c r="O75" i="11"/>
  <c r="O76" i="11" s="1"/>
  <c r="N75" i="11"/>
  <c r="N76" i="11" s="1"/>
  <c r="M75" i="11"/>
  <c r="M76" i="11" s="1"/>
  <c r="Q73" i="11"/>
  <c r="Q77" i="11" s="1"/>
  <c r="P73" i="11"/>
  <c r="O73" i="11"/>
  <c r="O77" i="11" s="1"/>
  <c r="N73" i="11"/>
  <c r="N77" i="11" s="1"/>
  <c r="M73" i="11"/>
  <c r="M77" i="11" s="1"/>
  <c r="Q66" i="11"/>
  <c r="Q67" i="11" s="1"/>
  <c r="P66" i="11"/>
  <c r="P67" i="11" s="1"/>
  <c r="O66" i="11"/>
  <c r="O67" i="11" s="1"/>
  <c r="N66" i="11"/>
  <c r="N67" i="11" s="1"/>
  <c r="M66" i="11"/>
  <c r="M67" i="11" s="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R76" i="11" l="1"/>
  <c r="P77" i="11"/>
  <c r="R77" i="11" s="1"/>
  <c r="N87" i="11"/>
  <c r="R75" i="11"/>
  <c r="R73" i="11"/>
  <c r="M74" i="11"/>
  <c r="N74" i="11"/>
  <c r="N78" i="11" s="1"/>
  <c r="O74" i="11"/>
  <c r="O78" i="11" s="1"/>
  <c r="P74" i="11"/>
  <c r="P78" i="11" s="1"/>
  <c r="Q74" i="11"/>
  <c r="Q78" i="11" s="1"/>
  <c r="M84" i="11"/>
  <c r="M88" i="11" s="1"/>
  <c r="N84" i="11"/>
  <c r="N88" i="11" s="1"/>
  <c r="O84" i="11"/>
  <c r="O88" i="11" s="1"/>
  <c r="P84" i="11"/>
  <c r="P88" i="11" s="1"/>
  <c r="Q84" i="11"/>
  <c r="Q88" i="11" s="1"/>
  <c r="R74" i="11" l="1"/>
  <c r="M78" i="11"/>
  <c r="R78" i="11" s="1"/>
  <c r="L37" i="8" l="1"/>
  <c r="L39" i="8"/>
  <c r="L40" i="8"/>
  <c r="L41" i="8"/>
  <c r="L42" i="8"/>
  <c r="L43" i="8"/>
  <c r="L44" i="8"/>
  <c r="L45" i="8"/>
  <c r="L46" i="8"/>
  <c r="L47" i="8"/>
  <c r="L48" i="8"/>
  <c r="L49" i="8"/>
  <c r="L50" i="8"/>
  <c r="L51" i="8"/>
  <c r="L52" i="8"/>
  <c r="L53" i="8"/>
  <c r="L54" i="8"/>
  <c r="L55" i="8"/>
  <c r="L56" i="8"/>
  <c r="L57" i="8"/>
  <c r="N85" i="8"/>
  <c r="O85" i="8"/>
  <c r="O86" i="8" s="1"/>
  <c r="P85" i="8"/>
  <c r="Q85" i="8"/>
  <c r="R85" i="8"/>
  <c r="M85" i="8"/>
  <c r="M86" i="8" s="1"/>
  <c r="N83" i="8"/>
  <c r="O83" i="8"/>
  <c r="P83" i="8"/>
  <c r="P87" i="8" s="1"/>
  <c r="Q83" i="8"/>
  <c r="R83" i="8"/>
  <c r="M83" i="8"/>
  <c r="M84" i="8" s="1"/>
  <c r="N84" i="8"/>
  <c r="R86" i="8"/>
  <c r="P86" i="8"/>
  <c r="N86" i="8"/>
  <c r="R87" i="8"/>
  <c r="N87" i="8"/>
  <c r="L17" i="8"/>
  <c r="L18" i="8"/>
  <c r="L19" i="8"/>
  <c r="L20" i="8"/>
  <c r="L21" i="8"/>
  <c r="L22" i="8"/>
  <c r="L23" i="8"/>
  <c r="L24" i="8"/>
  <c r="L25" i="8"/>
  <c r="L26" i="8"/>
  <c r="L27" i="8"/>
  <c r="L28" i="8"/>
  <c r="L29" i="8"/>
  <c r="L30" i="8"/>
  <c r="L31" i="8"/>
  <c r="L32" i="8"/>
  <c r="L33" i="8"/>
  <c r="L34" i="8"/>
  <c r="L35" i="8"/>
  <c r="L36" i="8"/>
  <c r="L38" i="8"/>
  <c r="L58" i="8"/>
  <c r="L59" i="8"/>
  <c r="L60" i="8"/>
  <c r="L61" i="8"/>
  <c r="L62" i="8"/>
  <c r="L63" i="8"/>
  <c r="L64" i="8"/>
  <c r="L65" i="8"/>
  <c r="L16" i="8"/>
  <c r="N75" i="8"/>
  <c r="O75" i="8"/>
  <c r="P75" i="8"/>
  <c r="Q75" i="8"/>
  <c r="R75" i="8"/>
  <c r="M75" i="8"/>
  <c r="N73" i="8"/>
  <c r="N77" i="8" s="1"/>
  <c r="O73" i="8"/>
  <c r="P73" i="8"/>
  <c r="Q73" i="8"/>
  <c r="R73" i="8"/>
  <c r="R77" i="8" s="1"/>
  <c r="M73" i="8"/>
  <c r="N66" i="8"/>
  <c r="N67" i="8" s="1"/>
  <c r="O66" i="8"/>
  <c r="O67" i="8" s="1"/>
  <c r="P66" i="8"/>
  <c r="P67" i="8" s="1"/>
  <c r="Q66" i="8"/>
  <c r="Q67" i="8" s="1"/>
  <c r="R66" i="8"/>
  <c r="R67" i="8" s="1"/>
  <c r="M66" i="8"/>
  <c r="M67" i="8" s="1"/>
  <c r="P77" i="8"/>
  <c r="O87" i="8" l="1"/>
  <c r="Q87" i="8"/>
  <c r="Q86" i="8"/>
  <c r="S86" i="8" s="1"/>
  <c r="M87" i="8"/>
  <c r="S83" i="8"/>
  <c r="N88" i="8"/>
  <c r="O84" i="8"/>
  <c r="O88" i="8" s="1"/>
  <c r="P84" i="8"/>
  <c r="P88" i="8" s="1"/>
  <c r="Q84" i="8"/>
  <c r="Q88" i="8" s="1"/>
  <c r="R84" i="8"/>
  <c r="R88" i="8" s="1"/>
  <c r="S85" i="8"/>
  <c r="O77" i="8"/>
  <c r="M77" i="8"/>
  <c r="M74" i="8"/>
  <c r="Q77" i="8"/>
  <c r="O74" i="8"/>
  <c r="O76" i="8"/>
  <c r="N74" i="8"/>
  <c r="N76" i="8"/>
  <c r="M76" i="8"/>
  <c r="M78" i="8" s="1"/>
  <c r="Q74" i="8"/>
  <c r="Q76" i="8"/>
  <c r="R74" i="8"/>
  <c r="R76" i="8"/>
  <c r="P74" i="8"/>
  <c r="P76" i="8"/>
  <c r="S73" i="8"/>
  <c r="S75" i="8"/>
  <c r="S87" i="8" l="1"/>
  <c r="M88" i="8"/>
  <c r="S88" i="8" s="1"/>
  <c r="S84" i="8"/>
  <c r="S77" i="8"/>
  <c r="S76" i="8"/>
  <c r="O78" i="8"/>
  <c r="N78" i="8"/>
  <c r="R78" i="8"/>
  <c r="Q78" i="8"/>
  <c r="S74" i="8"/>
  <c r="P78" i="8"/>
  <c r="S78" i="8" l="1"/>
</calcChain>
</file>

<file path=xl/comments1.xml><?xml version="1.0" encoding="utf-8"?>
<comments xmlns="http://schemas.openxmlformats.org/spreadsheetml/2006/main">
  <authors>
    <author>長岡市役所</author>
  </authors>
  <commentList>
    <comment ref="L14" authorId="0">
      <text>
        <r>
          <rPr>
            <sz val="11"/>
            <color indexed="81"/>
            <rFont val="ＭＳ Ｐゴシック"/>
            <family val="3"/>
            <charset val="128"/>
          </rPr>
          <t>・介護予防訪問、介護予防通所・・・「A（原則的）」
・くらし元気、短期集中、筋力向上・・・「Ｂ（簡略化）」
・生活サポート・・・「Ｃ（初回のみ）」</t>
        </r>
      </text>
    </comment>
  </commentList>
</comments>
</file>

<file path=xl/comments2.xml><?xml version="1.0" encoding="utf-8"?>
<comments xmlns="http://schemas.openxmlformats.org/spreadsheetml/2006/main">
  <authors>
    <author>長岡市役所</author>
  </authors>
  <commentList>
    <comment ref="L14" authorId="0">
      <text>
        <r>
          <rPr>
            <sz val="11"/>
            <color indexed="81"/>
            <rFont val="ＭＳ Ｐゴシック"/>
            <family val="3"/>
            <charset val="128"/>
          </rPr>
          <t>・介護予防訪問、介護予防通所・・・「A（原則的）」
・くらし元気、短期集中、筋力向上・・・「Ｂ（簡略化）」</t>
        </r>
      </text>
    </comment>
  </commentList>
</comments>
</file>

<file path=xl/sharedStrings.xml><?xml version="1.0" encoding="utf-8"?>
<sst xmlns="http://schemas.openxmlformats.org/spreadsheetml/2006/main" count="475" uniqueCount="91">
  <si>
    <t>長岡市地域包括支援センター○○○</t>
    <rPh sb="0" eb="3">
      <t>ナガオカシ</t>
    </rPh>
    <rPh sb="3" eb="5">
      <t>チイキ</t>
    </rPh>
    <rPh sb="5" eb="7">
      <t>ホウカツ</t>
    </rPh>
    <rPh sb="7" eb="9">
      <t>シエン</t>
    </rPh>
    <phoneticPr fontId="2"/>
  </si>
  <si>
    <t>（センター長）</t>
    <rPh sb="5" eb="6">
      <t>チョウ</t>
    </rPh>
    <phoneticPr fontId="2"/>
  </si>
  <si>
    <t>介護予防ケアマネジメント実施報告書</t>
    <rPh sb="0" eb="2">
      <t>カイゴ</t>
    </rPh>
    <rPh sb="2" eb="4">
      <t>ヨボウ</t>
    </rPh>
    <rPh sb="12" eb="14">
      <t>ジッシ</t>
    </rPh>
    <rPh sb="14" eb="16">
      <t>ホウコク</t>
    </rPh>
    <rPh sb="16" eb="17">
      <t>ショ</t>
    </rPh>
    <phoneticPr fontId="2"/>
  </si>
  <si>
    <t>No.</t>
    <phoneticPr fontId="2"/>
  </si>
  <si>
    <t>被保険者番号</t>
    <rPh sb="0" eb="4">
      <t>ヒホケンシャ</t>
    </rPh>
    <rPh sb="4" eb="6">
      <t>バンゴウ</t>
    </rPh>
    <phoneticPr fontId="2"/>
  </si>
  <si>
    <t>氏名</t>
    <rPh sb="0" eb="2">
      <t>シメイ</t>
    </rPh>
    <phoneticPr fontId="2"/>
  </si>
  <si>
    <t>介護予防ケアマネジメント</t>
    <rPh sb="0" eb="2">
      <t>カイゴ</t>
    </rPh>
    <rPh sb="2" eb="4">
      <t>ヨボウ</t>
    </rPh>
    <phoneticPr fontId="2"/>
  </si>
  <si>
    <t>区分について</t>
    <rPh sb="0" eb="2">
      <t>クブン</t>
    </rPh>
    <phoneticPr fontId="2"/>
  </si>
  <si>
    <t>プロセス</t>
    <phoneticPr fontId="2"/>
  </si>
  <si>
    <t>主なサービス</t>
    <rPh sb="0" eb="1">
      <t>オモ</t>
    </rPh>
    <phoneticPr fontId="2"/>
  </si>
  <si>
    <t>支援</t>
    <rPh sb="0" eb="2">
      <t>シエン</t>
    </rPh>
    <phoneticPr fontId="2"/>
  </si>
  <si>
    <t>・・・要支援認定者</t>
    <rPh sb="3" eb="6">
      <t>ヨウシエン</t>
    </rPh>
    <rPh sb="6" eb="8">
      <t>ニンテイ</t>
    </rPh>
    <rPh sb="8" eb="9">
      <t>シャ</t>
    </rPh>
    <phoneticPr fontId="2"/>
  </si>
  <si>
    <t>○</t>
    <phoneticPr fontId="2"/>
  </si>
  <si>
    <t>委託</t>
    <rPh sb="0" eb="2">
      <t>イタク</t>
    </rPh>
    <phoneticPr fontId="2"/>
  </si>
  <si>
    <t>事対</t>
    <rPh sb="0" eb="1">
      <t>コト</t>
    </rPh>
    <rPh sb="1" eb="2">
      <t>タイ</t>
    </rPh>
    <phoneticPr fontId="2"/>
  </si>
  <si>
    <t>・・・事業対象者（要支援認定を受けずに総合事業を利用する者</t>
    <rPh sb="3" eb="5">
      <t>ジギョウ</t>
    </rPh>
    <rPh sb="5" eb="8">
      <t>タイショウシャ</t>
    </rPh>
    <rPh sb="9" eb="12">
      <t>ヨウシエン</t>
    </rPh>
    <rPh sb="12" eb="14">
      <t>ニンテイ</t>
    </rPh>
    <rPh sb="15" eb="16">
      <t>ウ</t>
    </rPh>
    <rPh sb="19" eb="21">
      <t>ソウゴウ</t>
    </rPh>
    <rPh sb="21" eb="23">
      <t>ジギョウ</t>
    </rPh>
    <rPh sb="24" eb="26">
      <t>リヨウ</t>
    </rPh>
    <rPh sb="28" eb="29">
      <t>モノ</t>
    </rPh>
    <phoneticPr fontId="2"/>
  </si>
  <si>
    <t>短期集中</t>
    <rPh sb="0" eb="2">
      <t>タンキ</t>
    </rPh>
    <rPh sb="2" eb="4">
      <t>シュウチュウ</t>
    </rPh>
    <phoneticPr fontId="2"/>
  </si>
  <si>
    <t>介護予防ケアマネジメントについて</t>
    <phoneticPr fontId="2"/>
  </si>
  <si>
    <t>＜プロセス＞</t>
    <phoneticPr fontId="2"/>
  </si>
  <si>
    <t>＜利用サービスとプロセス＞</t>
    <rPh sb="1" eb="3">
      <t>リヨウ</t>
    </rPh>
    <phoneticPr fontId="2"/>
  </si>
  <si>
    <t>Ａ（原則的）</t>
    <rPh sb="2" eb="5">
      <t>ゲンソクテキ</t>
    </rPh>
    <phoneticPr fontId="2"/>
  </si>
  <si>
    <t>Ｂ（簡略化）</t>
    <rPh sb="2" eb="5">
      <t>カンリャクカ</t>
    </rPh>
    <phoneticPr fontId="2"/>
  </si>
  <si>
    <t>・・・ケアマネジメントＢ（簡略化したケアマネジメント）</t>
    <rPh sb="13" eb="16">
      <t>カンリャクカ</t>
    </rPh>
    <phoneticPr fontId="2"/>
  </si>
  <si>
    <t>・・・ケアマネジメントＡ（原則的なケアマネジメント）</t>
    <phoneticPr fontId="2"/>
  </si>
  <si>
    <t>・・・ケアマネジメントＣ（初回のみのケアマネジメント）</t>
    <rPh sb="13" eb="15">
      <t>ショカイ</t>
    </rPh>
    <phoneticPr fontId="2"/>
  </si>
  <si>
    <t>ケアマネジメントＡ（原則的なケアマネジメント）</t>
    <rPh sb="10" eb="13">
      <t>ゲンソクテキ</t>
    </rPh>
    <phoneticPr fontId="2"/>
  </si>
  <si>
    <t>ケアマネジメントＢ（簡略化したケアマネジメント）</t>
    <rPh sb="10" eb="13">
      <t>カンリャクカ</t>
    </rPh>
    <phoneticPr fontId="2"/>
  </si>
  <si>
    <t>ケアマネジメントＣ（初回のみのケアマネジメント）</t>
    <rPh sb="10" eb="12">
      <t>ショカイ</t>
    </rPh>
    <phoneticPr fontId="2"/>
  </si>
  <si>
    <t>Ｃ（初回のみ）</t>
    <rPh sb="2" eb="4">
      <t>ショカイ</t>
    </rPh>
    <phoneticPr fontId="2"/>
  </si>
  <si>
    <t>介護予防訪問</t>
    <rPh sb="0" eb="2">
      <t>カイゴ</t>
    </rPh>
    <rPh sb="2" eb="4">
      <t>ヨボウ</t>
    </rPh>
    <rPh sb="4" eb="6">
      <t>ホウモン</t>
    </rPh>
    <phoneticPr fontId="2"/>
  </si>
  <si>
    <t>介護予防通所</t>
    <rPh sb="0" eb="2">
      <t>カイゴ</t>
    </rPh>
    <rPh sb="2" eb="4">
      <t>ヨボウ</t>
    </rPh>
    <rPh sb="4" eb="6">
      <t>ツウショ</t>
    </rPh>
    <phoneticPr fontId="2"/>
  </si>
  <si>
    <t>・・・くらし元気アップ事業</t>
    <rPh sb="6" eb="8">
      <t>ゲンキ</t>
    </rPh>
    <rPh sb="11" eb="13">
      <t>ジギョウ</t>
    </rPh>
    <phoneticPr fontId="2"/>
  </si>
  <si>
    <t>・・・介護予防訪問サービス</t>
    <rPh sb="3" eb="5">
      <t>カイゴ</t>
    </rPh>
    <rPh sb="5" eb="7">
      <t>ヨボウ</t>
    </rPh>
    <rPh sb="7" eb="9">
      <t>ホウモン</t>
    </rPh>
    <phoneticPr fontId="2"/>
  </si>
  <si>
    <t>・・・介護予防通所サービス</t>
    <rPh sb="3" eb="5">
      <t>カイゴ</t>
    </rPh>
    <rPh sb="5" eb="7">
      <t>ヨボウ</t>
    </rPh>
    <rPh sb="7" eb="9">
      <t>ツウショ</t>
    </rPh>
    <phoneticPr fontId="2"/>
  </si>
  <si>
    <t>・・・短期集中レベルアップ事業</t>
    <rPh sb="3" eb="5">
      <t>タンキ</t>
    </rPh>
    <rPh sb="5" eb="7">
      <t>シュウチュウ</t>
    </rPh>
    <rPh sb="13" eb="15">
      <t>ジギョウ</t>
    </rPh>
    <phoneticPr fontId="2"/>
  </si>
  <si>
    <t>生活サポート</t>
    <rPh sb="0" eb="2">
      <t>セイカツ</t>
    </rPh>
    <phoneticPr fontId="2"/>
  </si>
  <si>
    <t>・・・生活サポート事業</t>
    <rPh sb="3" eb="5">
      <t>セイカツ</t>
    </rPh>
    <rPh sb="9" eb="11">
      <t>ジギョウ</t>
    </rPh>
    <phoneticPr fontId="2"/>
  </si>
  <si>
    <t>・・・筋力向上トレーニング事業</t>
    <rPh sb="3" eb="5">
      <t>キンリョク</t>
    </rPh>
    <rPh sb="5" eb="7">
      <t>コウジョウ</t>
    </rPh>
    <rPh sb="13" eb="15">
      <t>ジギョウ</t>
    </rPh>
    <phoneticPr fontId="2"/>
  </si>
  <si>
    <t>筋力向上</t>
    <rPh sb="0" eb="2">
      <t>キンリョク</t>
    </rPh>
    <rPh sb="2" eb="4">
      <t>コウジョウ</t>
    </rPh>
    <phoneticPr fontId="2"/>
  </si>
  <si>
    <t>くらし元気</t>
    <rPh sb="3" eb="5">
      <t>ゲンキ</t>
    </rPh>
    <phoneticPr fontId="2"/>
  </si>
  <si>
    <t>基本報酬
（4,300円）</t>
    <rPh sb="0" eb="2">
      <t>キホン</t>
    </rPh>
    <rPh sb="2" eb="4">
      <t>ホウシュウ</t>
    </rPh>
    <rPh sb="11" eb="12">
      <t>エン</t>
    </rPh>
    <phoneticPr fontId="2"/>
  </si>
  <si>
    <t>小規模連携
（3,000円）</t>
    <rPh sb="0" eb="3">
      <t>ショウキボ</t>
    </rPh>
    <rPh sb="3" eb="5">
      <t>レンケイ</t>
    </rPh>
    <rPh sb="12" eb="13">
      <t>エン</t>
    </rPh>
    <phoneticPr fontId="2"/>
  </si>
  <si>
    <t>○</t>
  </si>
  <si>
    <t>＜請求項目＞</t>
    <rPh sb="1" eb="3">
      <t>セイキュウ</t>
    </rPh>
    <rPh sb="3" eb="5">
      <t>コウモク</t>
    </rPh>
    <phoneticPr fontId="2"/>
  </si>
  <si>
    <t>＜委託/直営＞</t>
    <rPh sb="1" eb="3">
      <t>イタク</t>
    </rPh>
    <rPh sb="4" eb="6">
      <t>チョクエイ</t>
    </rPh>
    <phoneticPr fontId="2"/>
  </si>
  <si>
    <t>直営</t>
    <rPh sb="0" eb="2">
      <t>チョクエイ</t>
    </rPh>
    <phoneticPr fontId="2"/>
  </si>
  <si>
    <t>合計</t>
    <rPh sb="0" eb="2">
      <t>ゴウケイ</t>
    </rPh>
    <phoneticPr fontId="2"/>
  </si>
  <si>
    <t>管理費
（350円）</t>
    <rPh sb="0" eb="3">
      <t>カンリヒ</t>
    </rPh>
    <rPh sb="8" eb="9">
      <t>エン</t>
    </rPh>
    <phoneticPr fontId="2"/>
  </si>
  <si>
    <t>初回作成料
（750円）</t>
    <rPh sb="0" eb="2">
      <t>ショカイ</t>
    </rPh>
    <rPh sb="2" eb="4">
      <t>サクセイ</t>
    </rPh>
    <rPh sb="4" eb="5">
      <t>リョウ</t>
    </rPh>
    <rPh sb="10" eb="11">
      <t>エン</t>
    </rPh>
    <phoneticPr fontId="2"/>
  </si>
  <si>
    <t>A（原則的）</t>
    <rPh sb="2" eb="5">
      <t>ゲンソクテキ</t>
    </rPh>
    <phoneticPr fontId="2"/>
  </si>
  <si>
    <t>B（簡略化）</t>
    <rPh sb="2" eb="5">
      <t>カンリャクカ</t>
    </rPh>
    <phoneticPr fontId="2"/>
  </si>
  <si>
    <t>C（初回のみ）</t>
    <rPh sb="2" eb="4">
      <t>ショカイ</t>
    </rPh>
    <phoneticPr fontId="2"/>
  </si>
  <si>
    <t>長岡市長　　　磯田　達伸　　様</t>
    <rPh sb="7" eb="9">
      <t>イソダ</t>
    </rPh>
    <rPh sb="10" eb="11">
      <t>タツ</t>
    </rPh>
    <rPh sb="11" eb="12">
      <t>ノブ</t>
    </rPh>
    <phoneticPr fontId="2"/>
  </si>
  <si>
    <t>件数計</t>
    <rPh sb="0" eb="2">
      <t>ケンスウ</t>
    </rPh>
    <rPh sb="2" eb="3">
      <t>ケイ</t>
    </rPh>
    <phoneticPr fontId="2"/>
  </si>
  <si>
    <t>金額計</t>
    <rPh sb="0" eb="2">
      <t>キンガク</t>
    </rPh>
    <rPh sb="2" eb="3">
      <t>ケイ</t>
    </rPh>
    <phoneticPr fontId="2"/>
  </si>
  <si>
    <t>要支援１，２</t>
    <rPh sb="0" eb="3">
      <t>ヨウシエン</t>
    </rPh>
    <phoneticPr fontId="2"/>
  </si>
  <si>
    <t>事業対象者</t>
    <rPh sb="0" eb="2">
      <t>ジギョウ</t>
    </rPh>
    <rPh sb="2" eb="5">
      <t>タイショウシャ</t>
    </rPh>
    <phoneticPr fontId="2"/>
  </si>
  <si>
    <t>【サービス事業対象者別内訳】</t>
    <rPh sb="5" eb="7">
      <t>ジギョウ</t>
    </rPh>
    <rPh sb="7" eb="10">
      <t>タイショウシャ</t>
    </rPh>
    <rPh sb="10" eb="11">
      <t>ベツ</t>
    </rPh>
    <rPh sb="11" eb="13">
      <t>ウチワケ</t>
    </rPh>
    <phoneticPr fontId="2"/>
  </si>
  <si>
    <t>合計</t>
    <rPh sb="0" eb="2">
      <t>ゴウケイ</t>
    </rPh>
    <phoneticPr fontId="2"/>
  </si>
  <si>
    <t>件数(件）</t>
    <rPh sb="0" eb="2">
      <t>ケンスウ</t>
    </rPh>
    <rPh sb="3" eb="4">
      <t>ケン</t>
    </rPh>
    <phoneticPr fontId="2"/>
  </si>
  <si>
    <t>金額円）</t>
    <rPh sb="0" eb="2">
      <t>キンガク</t>
    </rPh>
    <rPh sb="2" eb="3">
      <t>エン</t>
    </rPh>
    <phoneticPr fontId="2"/>
  </si>
  <si>
    <r>
      <rPr>
        <sz val="10"/>
        <rFont val="ＭＳ Ｐ明朝"/>
        <family val="1"/>
        <charset val="128"/>
      </rPr>
      <t>初回・評価作成</t>
    </r>
    <r>
      <rPr>
        <sz val="11"/>
        <rFont val="ＭＳ Ｐ明朝"/>
        <family val="1"/>
        <charset val="128"/>
      </rPr>
      <t xml:space="preserve">
（3,500円）</t>
    </r>
    <rPh sb="0" eb="2">
      <t>ショカイ</t>
    </rPh>
    <rPh sb="3" eb="5">
      <t>ヒョウカ</t>
    </rPh>
    <rPh sb="5" eb="7">
      <t>サクセイ</t>
    </rPh>
    <rPh sb="14" eb="15">
      <t>エン</t>
    </rPh>
    <phoneticPr fontId="2"/>
  </si>
  <si>
    <t>介護予防ケアマネジメントの実施について下記のとおり報告します。</t>
    <rPh sb="0" eb="2">
      <t>カイゴ</t>
    </rPh>
    <rPh sb="2" eb="4">
      <t>ヨボウ</t>
    </rPh>
    <rPh sb="13" eb="15">
      <t>ジッシ</t>
    </rPh>
    <phoneticPr fontId="2"/>
  </si>
  <si>
    <t>長岡　太郎</t>
    <rPh sb="0" eb="2">
      <t>ナガオカ</t>
    </rPh>
    <rPh sb="3" eb="5">
      <t>タロウ</t>
    </rPh>
    <phoneticPr fontId="2"/>
  </si>
  <si>
    <t>平成29年</t>
    <rPh sb="0" eb="2">
      <t>ヘイセイ</t>
    </rPh>
    <rPh sb="4" eb="5">
      <t>ネン</t>
    </rPh>
    <phoneticPr fontId="2"/>
  </si>
  <si>
    <r>
      <rPr>
        <sz val="9"/>
        <rFont val="ＭＳ Ｐ明朝"/>
        <family val="1"/>
        <charset val="128"/>
      </rPr>
      <t>初回・評価作成</t>
    </r>
    <r>
      <rPr>
        <sz val="11"/>
        <rFont val="ＭＳ Ｐ明朝"/>
        <family val="1"/>
        <charset val="128"/>
      </rPr>
      <t xml:space="preserve">
（3,500円）</t>
    </r>
    <rPh sb="0" eb="2">
      <t>ショカイ</t>
    </rPh>
    <rPh sb="3" eb="5">
      <t>ヒョウカ</t>
    </rPh>
    <rPh sb="5" eb="7">
      <t>サクセイ</t>
    </rPh>
    <rPh sb="14" eb="15">
      <t>エン</t>
    </rPh>
    <phoneticPr fontId="2"/>
  </si>
  <si>
    <t>区分
（支援/
事対）</t>
    <rPh sb="0" eb="2">
      <t>クブン</t>
    </rPh>
    <rPh sb="4" eb="6">
      <t>シエン</t>
    </rPh>
    <rPh sb="8" eb="9">
      <t>コト</t>
    </rPh>
    <rPh sb="9" eb="10">
      <t>ツイ</t>
    </rPh>
    <phoneticPr fontId="2"/>
  </si>
  <si>
    <t>○</t>
    <phoneticPr fontId="2"/>
  </si>
  <si>
    <t>＜住所地特例＞</t>
    <rPh sb="1" eb="3">
      <t>ジュウショ</t>
    </rPh>
    <rPh sb="3" eb="4">
      <t>チ</t>
    </rPh>
    <rPh sb="4" eb="6">
      <t>トクレイ</t>
    </rPh>
    <phoneticPr fontId="2"/>
  </si>
  <si>
    <t>他市の住所地特例該当の
有無</t>
    <rPh sb="0" eb="2">
      <t>タシ</t>
    </rPh>
    <rPh sb="3" eb="5">
      <t>ジュウショ</t>
    </rPh>
    <rPh sb="5" eb="6">
      <t>チ</t>
    </rPh>
    <rPh sb="6" eb="8">
      <t>トクレイ</t>
    </rPh>
    <rPh sb="8" eb="10">
      <t>ガイトウ</t>
    </rPh>
    <rPh sb="12" eb="14">
      <t>ウム</t>
    </rPh>
    <phoneticPr fontId="2"/>
  </si>
  <si>
    <t>【上記内訳のうち他市住所地特例者内訳】</t>
    <rPh sb="1" eb="3">
      <t>ジョウキ</t>
    </rPh>
    <rPh sb="3" eb="5">
      <t>ウチワケ</t>
    </rPh>
    <rPh sb="8" eb="10">
      <t>タシ</t>
    </rPh>
    <rPh sb="10" eb="12">
      <t>ジュウショ</t>
    </rPh>
    <rPh sb="12" eb="13">
      <t>チ</t>
    </rPh>
    <rPh sb="13" eb="15">
      <t>トクレイ</t>
    </rPh>
    <rPh sb="15" eb="16">
      <t>シャ</t>
    </rPh>
    <rPh sb="16" eb="18">
      <t>ウチワケ</t>
    </rPh>
    <phoneticPr fontId="2"/>
  </si>
  <si>
    <t>月請求分</t>
    <rPh sb="0" eb="1">
      <t>ツキ</t>
    </rPh>
    <rPh sb="1" eb="3">
      <t>セイキュウ</t>
    </rPh>
    <rPh sb="3" eb="4">
      <t>ブン</t>
    </rPh>
    <phoneticPr fontId="2"/>
  </si>
  <si>
    <t>○</t>
    <phoneticPr fontId="2"/>
  </si>
  <si>
    <t>平成　　　年　　　月　　　日</t>
    <rPh sb="0" eb="2">
      <t>ヘイセイ</t>
    </rPh>
    <rPh sb="5" eb="6">
      <t>ネン</t>
    </rPh>
    <rPh sb="9" eb="10">
      <t>ガツ</t>
    </rPh>
    <rPh sb="13" eb="14">
      <t>ニチ</t>
    </rPh>
    <phoneticPr fontId="2"/>
  </si>
  <si>
    <t>介護予防ケアマネジメント再委託分実施報告書</t>
    <rPh sb="0" eb="2">
      <t>カイゴ</t>
    </rPh>
    <rPh sb="2" eb="4">
      <t>ヨボウ</t>
    </rPh>
    <rPh sb="12" eb="15">
      <t>サイイタク</t>
    </rPh>
    <rPh sb="15" eb="16">
      <t>ブン</t>
    </rPh>
    <rPh sb="16" eb="18">
      <t>ジッシ</t>
    </rPh>
    <rPh sb="18" eb="20">
      <t>ホウコク</t>
    </rPh>
    <rPh sb="20" eb="21">
      <t>ショ</t>
    </rPh>
    <phoneticPr fontId="2"/>
  </si>
  <si>
    <t>介護予防ケアマネジメント委託先</t>
    <rPh sb="0" eb="2">
      <t>カイゴ</t>
    </rPh>
    <rPh sb="2" eb="4">
      <t>ヨボウ</t>
    </rPh>
    <rPh sb="12" eb="15">
      <t>イタクサキ</t>
    </rPh>
    <phoneticPr fontId="2"/>
  </si>
  <si>
    <t>プロセス</t>
    <phoneticPr fontId="2"/>
  </si>
  <si>
    <t>居宅介護支援事業所</t>
    <rPh sb="0" eb="2">
      <t>キョタク</t>
    </rPh>
    <rPh sb="2" eb="4">
      <t>カイゴ</t>
    </rPh>
    <rPh sb="4" eb="6">
      <t>シエン</t>
    </rPh>
    <rPh sb="6" eb="9">
      <t>ジギョウショ</t>
    </rPh>
    <phoneticPr fontId="2"/>
  </si>
  <si>
    <t>法人名</t>
    <rPh sb="0" eb="2">
      <t>ホウジン</t>
    </rPh>
    <rPh sb="2" eb="3">
      <t>メイ</t>
    </rPh>
    <phoneticPr fontId="2"/>
  </si>
  <si>
    <t>居宅支援事業所ながおか</t>
    <rPh sb="0" eb="2">
      <t>キョタク</t>
    </rPh>
    <rPh sb="2" eb="4">
      <t>シエン</t>
    </rPh>
    <rPh sb="4" eb="6">
      <t>ジギョウ</t>
    </rPh>
    <rPh sb="6" eb="7">
      <t>ショ</t>
    </rPh>
    <phoneticPr fontId="2"/>
  </si>
  <si>
    <t>長岡市社会福祉協議会</t>
    <rPh sb="0" eb="3">
      <t>ナガオカシ</t>
    </rPh>
    <rPh sb="3" eb="5">
      <t>シャカイ</t>
    </rPh>
    <rPh sb="5" eb="7">
      <t>フクシ</t>
    </rPh>
    <rPh sb="7" eb="10">
      <t>キョウギカイ</t>
    </rPh>
    <phoneticPr fontId="2"/>
  </si>
  <si>
    <t>介護予防ケアマネジメントについて</t>
    <phoneticPr fontId="2"/>
  </si>
  <si>
    <t>＜プロセス＞</t>
    <phoneticPr fontId="2"/>
  </si>
  <si>
    <t>・・・ケアマネジメントＣ（初回のみのケアマネジメント）　※再委託不可</t>
    <rPh sb="13" eb="15">
      <t>ショカイ</t>
    </rPh>
    <rPh sb="29" eb="32">
      <t>サイイタク</t>
    </rPh>
    <rPh sb="32" eb="34">
      <t>フカ</t>
    </rPh>
    <phoneticPr fontId="2"/>
  </si>
  <si>
    <t>ケアマネジメントＣ（初回のみのケアマネジメント）※再委託不可</t>
    <rPh sb="10" eb="12">
      <t>ショカイ</t>
    </rPh>
    <rPh sb="25" eb="28">
      <t>サイイタク</t>
    </rPh>
    <rPh sb="28" eb="30">
      <t>フカ</t>
    </rPh>
    <phoneticPr fontId="2"/>
  </si>
  <si>
    <t>備考
（介護予防支援で給付未利用月請求時「予防支援」と記載）</t>
  </si>
  <si>
    <t>サービス
提供月</t>
    <rPh sb="5" eb="7">
      <t>テイキョウ</t>
    </rPh>
    <rPh sb="7" eb="8">
      <t>ツキ</t>
    </rPh>
    <phoneticPr fontId="2"/>
  </si>
  <si>
    <t>年</t>
    <rPh sb="0" eb="1">
      <t>ネン</t>
    </rPh>
    <phoneticPr fontId="2"/>
  </si>
  <si>
    <t>月分</t>
    <rPh sb="0" eb="2">
      <t>ガツブン</t>
    </rPh>
    <phoneticPr fontId="2"/>
  </si>
  <si>
    <t>初回加算
（3,000円）</t>
    <rPh sb="0" eb="2">
      <t>ショカイ</t>
    </rPh>
    <rPh sb="2" eb="4">
      <t>カサン</t>
    </rPh>
    <rPh sb="11" eb="12">
      <t>エン</t>
    </rPh>
    <phoneticPr fontId="2"/>
  </si>
  <si>
    <t>月提出分</t>
    <rPh sb="0" eb="1">
      <t>ツキ</t>
    </rPh>
    <rPh sb="1" eb="3">
      <t>テイシュツ</t>
    </rPh>
    <rPh sb="3" eb="4">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</si>
</sst>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件&quot;"/>
    <numFmt numFmtId="178" formatCode="#,##0&quot;月&quot;&quot;分&quot;"/>
  </numFmts>
  <fonts count="20">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sz val="14"/>
      <name val="ＭＳ Ｐゴシック"/>
      <family val="3"/>
      <charset val="128"/>
    </font>
    <font>
      <sz val="11"/>
      <name val="ＭＳ Ｐ明朝"/>
      <family val="1"/>
      <charset val="128"/>
    </font>
    <font>
      <sz val="12"/>
      <name val="ＭＳ Ｐ明朝"/>
      <family val="1"/>
      <charset val="128"/>
    </font>
    <font>
      <sz val="11"/>
      <color indexed="10"/>
      <name val="ＭＳ Ｐ明朝"/>
      <family val="1"/>
      <charset val="128"/>
    </font>
    <font>
      <sz val="10"/>
      <name val="ＭＳ Ｐ明朝"/>
      <family val="1"/>
      <charset val="128"/>
    </font>
    <font>
      <sz val="11"/>
      <color indexed="81"/>
      <name val="ＭＳ Ｐゴシック"/>
      <family val="3"/>
      <charset val="128"/>
    </font>
    <font>
      <sz val="9"/>
      <name val="ＭＳ Ｐ明朝"/>
      <family val="1"/>
      <charset val="128"/>
    </font>
    <font>
      <sz val="26"/>
      <name val="ＭＳ Ｐ明朝"/>
      <family val="1"/>
      <charset val="128"/>
    </font>
    <font>
      <b/>
      <sz val="28"/>
      <name val="ＭＳ Ｐゴシック"/>
      <family val="3"/>
      <charset val="128"/>
    </font>
    <font>
      <sz val="16"/>
      <name val="ＭＳ Ｐ明朝"/>
      <family val="1"/>
      <charset val="128"/>
    </font>
    <font>
      <sz val="18"/>
      <name val="ＭＳ 明朝"/>
      <family val="1"/>
      <charset val="128"/>
    </font>
    <font>
      <sz val="18"/>
      <name val="ＭＳ Ｐ明朝"/>
      <family val="1"/>
      <charset val="128"/>
    </font>
    <font>
      <sz val="14"/>
      <name val="ＭＳ Ｐ明朝"/>
      <family val="1"/>
      <charset val="128"/>
    </font>
    <font>
      <sz val="14"/>
      <color rgb="FFFF0000"/>
      <name val="ＭＳ Ｐ明朝"/>
      <family val="1"/>
      <charset val="128"/>
    </font>
    <font>
      <sz val="24"/>
      <name val="ＭＳ Ｐ明朝"/>
      <family val="1"/>
      <charset val="128"/>
    </font>
    <font>
      <sz val="24"/>
      <color indexed="10"/>
      <name val="ＭＳ Ｐ明朝"/>
      <family val="1"/>
      <charset val="128"/>
    </font>
  </fonts>
  <fills count="7">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49">
    <border>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cellStyleXfs>
  <cellXfs count="180">
    <xf numFmtId="0" fontId="0" fillId="0" borderId="0" xfId="0">
      <alignment vertical="center"/>
    </xf>
    <xf numFmtId="0" fontId="7" fillId="0" borderId="0" xfId="5" applyFont="1" applyBorder="1" applyAlignment="1">
      <alignment vertical="center"/>
    </xf>
    <xf numFmtId="0" fontId="5" fillId="0" borderId="0" xfId="5" applyFont="1" applyBorder="1" applyAlignment="1">
      <alignment vertical="center"/>
    </xf>
    <xf numFmtId="0" fontId="4" fillId="0" borderId="0" xfId="5" applyFont="1" applyAlignment="1" applyProtection="1">
      <alignment vertical="center"/>
    </xf>
    <xf numFmtId="0" fontId="5" fillId="0" borderId="0" xfId="5" applyFont="1" applyAlignment="1">
      <alignment vertical="center"/>
    </xf>
    <xf numFmtId="0" fontId="5" fillId="0" borderId="0" xfId="5" applyFont="1" applyFill="1" applyBorder="1" applyAlignment="1">
      <alignment vertical="center"/>
    </xf>
    <xf numFmtId="0" fontId="5" fillId="0" borderId="0" xfId="5" applyFont="1" applyAlignment="1" applyProtection="1">
      <alignment vertical="center"/>
    </xf>
    <xf numFmtId="0" fontId="6" fillId="0" borderId="0" xfId="5" applyFont="1" applyAlignment="1" applyProtection="1">
      <alignment vertical="center" wrapText="1"/>
    </xf>
    <xf numFmtId="0" fontId="5" fillId="0" borderId="0" xfId="5" applyFont="1" applyAlignment="1" applyProtection="1">
      <alignment horizontal="left" vertical="center"/>
    </xf>
    <xf numFmtId="0" fontId="5" fillId="0" borderId="0" xfId="5" applyFont="1" applyBorder="1" applyAlignment="1" applyProtection="1">
      <alignment horizontal="center" vertical="center"/>
    </xf>
    <xf numFmtId="0" fontId="5" fillId="0" borderId="0" xfId="5" applyFont="1" applyFill="1" applyBorder="1" applyAlignment="1" applyProtection="1">
      <alignment horizontal="left" vertical="center"/>
    </xf>
    <xf numFmtId="0" fontId="5" fillId="0" borderId="11" xfId="5" applyFont="1" applyBorder="1" applyAlignment="1" applyProtection="1">
      <alignment horizontal="center" vertical="center" wrapText="1"/>
    </xf>
    <xf numFmtId="0" fontId="5" fillId="0" borderId="19" xfId="5" applyFont="1" applyBorder="1" applyAlignment="1" applyProtection="1">
      <alignment horizontal="center" vertical="center" wrapText="1"/>
    </xf>
    <xf numFmtId="0" fontId="5" fillId="5" borderId="20" xfId="5" applyFont="1" applyFill="1" applyBorder="1" applyAlignment="1" applyProtection="1">
      <alignment horizontal="center" vertical="center" shrinkToFit="1"/>
    </xf>
    <xf numFmtId="0" fontId="5" fillId="0" borderId="21" xfId="5" applyFont="1" applyBorder="1" applyAlignment="1" applyProtection="1">
      <alignment horizontal="center" vertical="center" wrapText="1"/>
    </xf>
    <xf numFmtId="0" fontId="5" fillId="0" borderId="2" xfId="5" applyFont="1" applyBorder="1" applyAlignment="1" applyProtection="1">
      <alignment horizontal="center" vertical="center" wrapText="1"/>
    </xf>
    <xf numFmtId="0" fontId="5" fillId="0" borderId="0" xfId="5" applyFont="1" applyFill="1" applyBorder="1" applyAlignment="1" applyProtection="1">
      <alignment horizontal="center" vertical="center"/>
    </xf>
    <xf numFmtId="0" fontId="5" fillId="0" borderId="2" xfId="5" applyFont="1" applyFill="1" applyBorder="1" applyAlignment="1" applyProtection="1">
      <alignment horizontal="left" vertical="center" shrinkToFit="1"/>
    </xf>
    <xf numFmtId="0" fontId="5" fillId="5" borderId="6" xfId="5" applyFont="1" applyFill="1" applyBorder="1" applyAlignment="1" applyProtection="1">
      <alignment horizontal="center" vertical="center" shrinkToFit="1"/>
    </xf>
    <xf numFmtId="0" fontId="5" fillId="0" borderId="1" xfId="5" applyFont="1" applyBorder="1" applyAlignment="1" applyProtection="1">
      <alignment horizontal="center" vertical="center" wrapText="1"/>
    </xf>
    <xf numFmtId="0" fontId="5" fillId="4" borderId="0" xfId="5" applyFont="1" applyFill="1" applyAlignment="1">
      <alignment vertical="center"/>
    </xf>
    <xf numFmtId="0" fontId="7" fillId="4" borderId="0" xfId="5" applyFont="1" applyFill="1" applyBorder="1" applyAlignment="1">
      <alignment vertical="center"/>
    </xf>
    <xf numFmtId="0" fontId="5" fillId="4" borderId="0" xfId="5" applyFont="1" applyFill="1" applyBorder="1" applyAlignment="1">
      <alignment vertical="center"/>
    </xf>
    <xf numFmtId="0" fontId="5" fillId="0" borderId="0" xfId="5" applyFont="1" applyAlignment="1" applyProtection="1">
      <alignment horizontal="center" vertical="center"/>
    </xf>
    <xf numFmtId="0" fontId="5" fillId="0" borderId="0" xfId="5" applyFont="1" applyAlignment="1">
      <alignment horizontal="center" vertical="center"/>
    </xf>
    <xf numFmtId="0" fontId="5" fillId="0" borderId="2" xfId="5" applyFont="1" applyFill="1" applyBorder="1" applyAlignment="1">
      <alignment horizontal="center" vertical="center"/>
    </xf>
    <xf numFmtId="0" fontId="5" fillId="0" borderId="2" xfId="5" applyFont="1" applyBorder="1" applyAlignment="1">
      <alignment horizontal="center" vertical="center"/>
    </xf>
    <xf numFmtId="0" fontId="5" fillId="0" borderId="24" xfId="5" applyFont="1" applyBorder="1" applyAlignment="1">
      <alignment horizontal="center" vertical="center"/>
    </xf>
    <xf numFmtId="0" fontId="5" fillId="0" borderId="0" xfId="5" applyFont="1" applyBorder="1" applyAlignment="1">
      <alignment horizontal="center" vertical="center"/>
    </xf>
    <xf numFmtId="0" fontId="5" fillId="0" borderId="0" xfId="5" applyFont="1" applyFill="1" applyBorder="1" applyAlignment="1" applyProtection="1">
      <alignment vertical="center"/>
    </xf>
    <xf numFmtId="0" fontId="11" fillId="0" borderId="0" xfId="5" applyFont="1" applyAlignment="1" applyProtection="1">
      <alignment horizontal="center" vertical="center"/>
    </xf>
    <xf numFmtId="0" fontId="11" fillId="0" borderId="0" xfId="5" applyFont="1" applyAlignment="1" applyProtection="1">
      <alignment vertical="center"/>
    </xf>
    <xf numFmtId="0" fontId="14" fillId="0" borderId="0" xfId="5" applyFont="1" applyAlignment="1" applyProtection="1">
      <alignment horizontal="right" vertical="center"/>
    </xf>
    <xf numFmtId="178" fontId="15" fillId="0" borderId="0" xfId="5" applyNumberFormat="1" applyFont="1" applyAlignment="1" applyProtection="1">
      <alignment horizontal="left" vertical="center"/>
    </xf>
    <xf numFmtId="178" fontId="15" fillId="0" borderId="0" xfId="5" applyNumberFormat="1" applyFont="1" applyAlignment="1" applyProtection="1">
      <alignment horizontal="right" vertical="center" wrapText="1"/>
    </xf>
    <xf numFmtId="0" fontId="15" fillId="0" borderId="0" xfId="5" applyFont="1" applyAlignment="1" applyProtection="1">
      <alignment vertical="center"/>
    </xf>
    <xf numFmtId="0" fontId="15" fillId="0" borderId="0" xfId="5" applyFont="1" applyAlignment="1" applyProtection="1">
      <alignment vertical="center" wrapText="1"/>
    </xf>
    <xf numFmtId="0" fontId="3" fillId="0" borderId="0" xfId="5" applyFont="1" applyAlignment="1" applyProtection="1">
      <alignment horizontal="right" vertical="center"/>
    </xf>
    <xf numFmtId="0" fontId="6" fillId="0" borderId="2" xfId="5" applyFont="1" applyFill="1" applyBorder="1" applyAlignment="1" applyProtection="1">
      <alignment horizontal="center" vertical="center"/>
    </xf>
    <xf numFmtId="0" fontId="16" fillId="0" borderId="2" xfId="5" applyFont="1" applyFill="1" applyBorder="1" applyAlignment="1" applyProtection="1">
      <alignment horizontal="center" vertical="center"/>
    </xf>
    <xf numFmtId="0" fontId="13" fillId="0" borderId="2" xfId="5" applyFont="1" applyFill="1" applyBorder="1" applyAlignment="1" applyProtection="1">
      <alignment horizontal="center" vertical="center"/>
    </xf>
    <xf numFmtId="0" fontId="6" fillId="0" borderId="2" xfId="5" applyFont="1" applyBorder="1" applyAlignment="1">
      <alignment horizontal="center" vertical="center"/>
    </xf>
    <xf numFmtId="0" fontId="13" fillId="0" borderId="2" xfId="5" applyFont="1" applyBorder="1" applyAlignment="1">
      <alignment horizontal="center" vertical="center"/>
    </xf>
    <xf numFmtId="0" fontId="13" fillId="0" borderId="2" xfId="5" applyFont="1" applyBorder="1" applyAlignment="1" applyProtection="1">
      <alignment horizontal="center" vertical="center"/>
    </xf>
    <xf numFmtId="0" fontId="13" fillId="0" borderId="24" xfId="5" applyFont="1" applyBorder="1" applyAlignment="1">
      <alignment horizontal="center" vertical="center"/>
    </xf>
    <xf numFmtId="0" fontId="6" fillId="0" borderId="2" xfId="5" applyFont="1" applyBorder="1" applyAlignment="1" applyProtection="1">
      <alignment horizontal="center" vertical="center"/>
    </xf>
    <xf numFmtId="0" fontId="6" fillId="0" borderId="24" xfId="5" applyFont="1" applyBorder="1" applyAlignment="1">
      <alignment horizontal="center" vertical="center"/>
    </xf>
    <xf numFmtId="0" fontId="16" fillId="0" borderId="6" xfId="5" applyFont="1" applyFill="1" applyBorder="1" applyAlignment="1" applyProtection="1">
      <alignment horizontal="center" vertical="center"/>
    </xf>
    <xf numFmtId="0" fontId="16" fillId="0" borderId="24" xfId="5" applyFont="1" applyFill="1" applyBorder="1" applyAlignment="1" applyProtection="1">
      <alignment horizontal="center" vertical="center"/>
    </xf>
    <xf numFmtId="0" fontId="16" fillId="0" borderId="11" xfId="5" applyFont="1" applyFill="1" applyBorder="1" applyAlignment="1" applyProtection="1">
      <alignment horizontal="center" vertical="center"/>
    </xf>
    <xf numFmtId="0" fontId="16" fillId="0" borderId="1" xfId="5" applyFont="1" applyFill="1" applyBorder="1" applyAlignment="1" applyProtection="1">
      <alignment horizontal="center" vertical="center"/>
    </xf>
    <xf numFmtId="0" fontId="16" fillId="0" borderId="21" xfId="5" applyFont="1" applyFill="1" applyBorder="1" applyAlignment="1" applyProtection="1">
      <alignment horizontal="center" vertical="center"/>
    </xf>
    <xf numFmtId="0" fontId="16" fillId="0" borderId="26" xfId="5" applyFont="1" applyFill="1" applyBorder="1" applyAlignment="1" applyProtection="1">
      <alignment horizontal="center" vertical="center"/>
    </xf>
    <xf numFmtId="0" fontId="16" fillId="0" borderId="30" xfId="5" applyFont="1" applyFill="1" applyBorder="1" applyAlignment="1" applyProtection="1">
      <alignment horizontal="center" vertical="center"/>
    </xf>
    <xf numFmtId="0" fontId="16" fillId="0" borderId="37" xfId="5" applyFont="1" applyFill="1" applyBorder="1" applyAlignment="1" applyProtection="1">
      <alignment horizontal="center" vertical="center"/>
    </xf>
    <xf numFmtId="0" fontId="16" fillId="0" borderId="34" xfId="5" applyFont="1" applyFill="1" applyBorder="1" applyAlignment="1" applyProtection="1">
      <alignment horizontal="center" vertical="center"/>
    </xf>
    <xf numFmtId="0" fontId="16" fillId="0" borderId="27" xfId="5" applyFont="1" applyFill="1" applyBorder="1" applyAlignment="1" applyProtection="1">
      <alignment horizontal="center" vertical="center"/>
    </xf>
    <xf numFmtId="0" fontId="16" fillId="0" borderId="17" xfId="5" applyFont="1" applyBorder="1" applyAlignment="1" applyProtection="1">
      <alignment horizontal="center" vertical="center" shrinkToFit="1"/>
    </xf>
    <xf numFmtId="177" fontId="16" fillId="0" borderId="31" xfId="1" applyNumberFormat="1" applyFont="1" applyFill="1" applyBorder="1" applyAlignment="1" applyProtection="1">
      <alignment horizontal="right" vertical="center"/>
    </xf>
    <xf numFmtId="177" fontId="16" fillId="0" borderId="23" xfId="1" applyNumberFormat="1" applyFont="1" applyFill="1" applyBorder="1" applyAlignment="1" applyProtection="1">
      <alignment horizontal="right" vertical="center"/>
    </xf>
    <xf numFmtId="177" fontId="16" fillId="0" borderId="32" xfId="1" applyNumberFormat="1" applyFont="1" applyFill="1" applyBorder="1" applyAlignment="1" applyProtection="1">
      <alignment horizontal="right" vertical="center"/>
    </xf>
    <xf numFmtId="177" fontId="16" fillId="0" borderId="35" xfId="1" applyNumberFormat="1" applyFont="1" applyFill="1" applyBorder="1" applyAlignment="1" applyProtection="1">
      <alignment horizontal="right" vertical="center"/>
    </xf>
    <xf numFmtId="0" fontId="16" fillId="0" borderId="0" xfId="5" applyFont="1" applyAlignment="1">
      <alignment vertical="center"/>
    </xf>
    <xf numFmtId="0" fontId="16" fillId="0" borderId="2" xfId="5" applyFont="1" applyBorder="1" applyAlignment="1">
      <alignment horizontal="center" vertical="center"/>
    </xf>
    <xf numFmtId="0" fontId="16" fillId="0" borderId="8" xfId="5" applyFont="1" applyBorder="1" applyAlignment="1" applyProtection="1">
      <alignment horizontal="center" vertical="center" shrinkToFit="1"/>
    </xf>
    <xf numFmtId="176" fontId="16" fillId="0" borderId="7" xfId="1" applyNumberFormat="1" applyFont="1" applyFill="1" applyBorder="1" applyAlignment="1" applyProtection="1">
      <alignment horizontal="right" vertical="center"/>
    </xf>
    <xf numFmtId="176" fontId="16" fillId="0" borderId="4" xfId="1" applyNumberFormat="1" applyFont="1" applyFill="1" applyBorder="1" applyAlignment="1" applyProtection="1">
      <alignment horizontal="right" vertical="center"/>
    </xf>
    <xf numFmtId="176" fontId="16" fillId="0" borderId="33" xfId="1" applyNumberFormat="1" applyFont="1" applyFill="1" applyBorder="1" applyAlignment="1" applyProtection="1">
      <alignment horizontal="right" vertical="center"/>
    </xf>
    <xf numFmtId="176" fontId="16" fillId="0" borderId="36" xfId="1" applyNumberFormat="1" applyFont="1" applyFill="1" applyBorder="1" applyAlignment="1" applyProtection="1">
      <alignment horizontal="right" vertical="center"/>
    </xf>
    <xf numFmtId="0" fontId="17" fillId="0" borderId="8" xfId="0" applyFont="1" applyBorder="1" applyAlignment="1">
      <alignment horizontal="center" vertical="center" shrinkToFit="1"/>
    </xf>
    <xf numFmtId="0" fontId="17" fillId="0" borderId="25" xfId="0" applyFont="1" applyBorder="1" applyAlignment="1">
      <alignment horizontal="center" vertical="center" shrinkToFit="1"/>
    </xf>
    <xf numFmtId="0" fontId="16" fillId="0" borderId="8" xfId="5" applyFont="1" applyFill="1" applyBorder="1" applyAlignment="1" applyProtection="1">
      <alignment horizontal="center" vertical="center" shrinkToFit="1"/>
    </xf>
    <xf numFmtId="0" fontId="16" fillId="0" borderId="25" xfId="5" applyFont="1" applyFill="1" applyBorder="1" applyAlignment="1" applyProtection="1">
      <alignment horizontal="center" vertical="center" shrinkToFit="1"/>
    </xf>
    <xf numFmtId="0" fontId="16" fillId="0" borderId="2" xfId="5" applyFont="1" applyBorder="1" applyAlignment="1" applyProtection="1">
      <alignment horizontal="center" vertical="center"/>
    </xf>
    <xf numFmtId="3" fontId="16" fillId="0" borderId="2" xfId="5" applyNumberFormat="1" applyFont="1" applyFill="1" applyBorder="1" applyAlignment="1" applyProtection="1">
      <alignment horizontal="right" vertical="center"/>
    </xf>
    <xf numFmtId="0" fontId="16" fillId="2" borderId="2" xfId="5" applyFont="1" applyFill="1" applyBorder="1" applyAlignment="1" applyProtection="1">
      <alignment horizontal="center" vertical="center"/>
    </xf>
    <xf numFmtId="3" fontId="16" fillId="2" borderId="2" xfId="1" applyNumberFormat="1" applyFont="1" applyFill="1" applyBorder="1" applyAlignment="1" applyProtection="1">
      <alignment horizontal="right" vertical="center"/>
    </xf>
    <xf numFmtId="3" fontId="16" fillId="2" borderId="2" xfId="5" applyNumberFormat="1" applyFont="1" applyFill="1" applyBorder="1" applyAlignment="1" applyProtection="1">
      <alignment horizontal="right" vertical="center"/>
    </xf>
    <xf numFmtId="0" fontId="16" fillId="0" borderId="23" xfId="5" applyFont="1" applyBorder="1" applyAlignment="1" applyProtection="1">
      <alignment horizontal="center" vertical="center"/>
    </xf>
    <xf numFmtId="0" fontId="16" fillId="0" borderId="2" xfId="0" applyFont="1" applyBorder="1" applyAlignment="1">
      <alignment vertical="center"/>
    </xf>
    <xf numFmtId="0" fontId="16" fillId="0" borderId="6" xfId="5" applyFont="1" applyFill="1" applyBorder="1" applyAlignment="1" applyProtection="1">
      <alignment horizontal="center" vertical="center"/>
    </xf>
    <xf numFmtId="0" fontId="16" fillId="0" borderId="6" xfId="5" applyFont="1" applyFill="1" applyBorder="1" applyAlignment="1" applyProtection="1">
      <alignment horizontal="center" vertical="center"/>
    </xf>
    <xf numFmtId="0" fontId="5" fillId="0" borderId="2" xfId="5" applyFont="1" applyBorder="1" applyAlignment="1" applyProtection="1">
      <alignment horizontal="center" vertical="center" shrinkToFit="1"/>
    </xf>
    <xf numFmtId="0" fontId="5" fillId="0" borderId="2" xfId="5" applyFont="1" applyBorder="1" applyAlignment="1">
      <alignment vertical="center" shrinkToFit="1"/>
    </xf>
    <xf numFmtId="0" fontId="5" fillId="0" borderId="2" xfId="5" applyFont="1" applyBorder="1" applyAlignment="1" applyProtection="1">
      <alignment horizontal="left" vertical="center" shrinkToFit="1"/>
    </xf>
    <xf numFmtId="0" fontId="5" fillId="0" borderId="24" xfId="5" applyFont="1" applyBorder="1" applyAlignment="1">
      <alignment vertical="center" shrinkToFit="1"/>
    </xf>
    <xf numFmtId="0" fontId="5" fillId="5" borderId="0" xfId="5" applyFont="1" applyFill="1" applyBorder="1" applyAlignment="1" applyProtection="1">
      <alignment horizontal="center" vertical="center" shrinkToFit="1"/>
    </xf>
    <xf numFmtId="0" fontId="5" fillId="0" borderId="0" xfId="5" applyFont="1" applyBorder="1" applyAlignment="1" applyProtection="1">
      <alignment horizontal="center" vertical="center" wrapText="1"/>
    </xf>
    <xf numFmtId="0" fontId="16" fillId="0" borderId="0" xfId="0" applyFont="1" applyBorder="1" applyAlignment="1">
      <alignment vertical="center"/>
    </xf>
    <xf numFmtId="3" fontId="16" fillId="2" borderId="0" xfId="1" applyNumberFormat="1" applyFont="1" applyFill="1" applyBorder="1" applyAlignment="1" applyProtection="1">
      <alignment horizontal="right" vertical="center"/>
    </xf>
    <xf numFmtId="3" fontId="16" fillId="0" borderId="0" xfId="5" applyNumberFormat="1" applyFont="1" applyFill="1" applyBorder="1" applyAlignment="1" applyProtection="1">
      <alignment horizontal="right" vertical="center"/>
    </xf>
    <xf numFmtId="0" fontId="18" fillId="0" borderId="0" xfId="5" applyFont="1" applyAlignment="1" applyProtection="1">
      <alignment horizontal="center" vertical="center"/>
    </xf>
    <xf numFmtId="0" fontId="18" fillId="0" borderId="0" xfId="5" applyFont="1" applyAlignment="1" applyProtection="1">
      <alignment vertical="center"/>
    </xf>
    <xf numFmtId="58" fontId="18" fillId="0" borderId="0" xfId="5" applyNumberFormat="1" applyFont="1" applyAlignment="1" applyProtection="1">
      <alignment vertical="center"/>
    </xf>
    <xf numFmtId="0" fontId="18" fillId="0" borderId="0" xfId="5" applyFont="1" applyAlignment="1">
      <alignment vertical="center"/>
    </xf>
    <xf numFmtId="0" fontId="18" fillId="0" borderId="0" xfId="5" applyFont="1" applyBorder="1" applyAlignment="1">
      <alignment vertical="center"/>
    </xf>
    <xf numFmtId="0" fontId="18" fillId="0" borderId="0" xfId="5" applyFont="1" applyAlignment="1" applyProtection="1">
      <alignment horizontal="left" vertical="center"/>
    </xf>
    <xf numFmtId="0" fontId="18" fillId="0" borderId="0" xfId="5" applyFont="1" applyFill="1" applyBorder="1" applyAlignment="1">
      <alignment vertical="center"/>
    </xf>
    <xf numFmtId="0" fontId="19" fillId="0" borderId="0" xfId="5" applyFont="1" applyBorder="1" applyAlignment="1">
      <alignment vertical="center"/>
    </xf>
    <xf numFmtId="0" fontId="18" fillId="0" borderId="0" xfId="5" applyFont="1" applyFill="1" applyBorder="1" applyAlignment="1">
      <alignment horizontal="center" vertical="center"/>
    </xf>
    <xf numFmtId="0" fontId="16" fillId="0" borderId="24" xfId="5" applyFont="1" applyBorder="1" applyAlignment="1">
      <alignment horizontal="center" vertical="center"/>
    </xf>
    <xf numFmtId="177" fontId="16" fillId="0" borderId="45" xfId="1" applyNumberFormat="1" applyFont="1" applyFill="1" applyBorder="1" applyAlignment="1" applyProtection="1">
      <alignment horizontal="right" vertical="center"/>
    </xf>
    <xf numFmtId="0" fontId="16" fillId="0" borderId="46" xfId="5" applyFont="1" applyBorder="1" applyAlignment="1">
      <alignment vertical="center" shrinkToFit="1"/>
    </xf>
    <xf numFmtId="176" fontId="16" fillId="0" borderId="47" xfId="1" applyNumberFormat="1" applyFont="1" applyFill="1" applyBorder="1" applyAlignment="1" applyProtection="1">
      <alignment horizontal="right" vertical="center"/>
    </xf>
    <xf numFmtId="0" fontId="16" fillId="0" borderId="38" xfId="5" applyFont="1" applyBorder="1" applyAlignment="1">
      <alignment vertical="center" shrinkToFit="1"/>
    </xf>
    <xf numFmtId="0" fontId="5" fillId="0" borderId="6" xfId="5" applyFont="1" applyFill="1" applyBorder="1" applyAlignment="1" applyProtection="1">
      <alignment horizontal="left" vertical="center" shrinkToFit="1"/>
    </xf>
    <xf numFmtId="0" fontId="16" fillId="0" borderId="39" xfId="5" applyFont="1" applyFill="1" applyBorder="1" applyAlignment="1" applyProtection="1">
      <alignment horizontal="center" vertical="center"/>
    </xf>
    <xf numFmtId="0" fontId="16" fillId="0" borderId="44" xfId="5" applyFont="1" applyFill="1" applyBorder="1" applyAlignment="1" applyProtection="1">
      <alignment horizontal="center" vertical="center"/>
    </xf>
    <xf numFmtId="177" fontId="16" fillId="0" borderId="39" xfId="1" applyNumberFormat="1" applyFont="1" applyFill="1" applyBorder="1" applyAlignment="1" applyProtection="1">
      <alignment horizontal="right" vertical="center"/>
    </xf>
    <xf numFmtId="176" fontId="16" fillId="0" borderId="44" xfId="1" applyNumberFormat="1" applyFont="1" applyFill="1" applyBorder="1" applyAlignment="1" applyProtection="1">
      <alignment horizontal="right" vertical="center"/>
    </xf>
    <xf numFmtId="0" fontId="13" fillId="0" borderId="0" xfId="5" applyFont="1" applyAlignment="1">
      <alignment vertical="center"/>
    </xf>
    <xf numFmtId="0" fontId="5" fillId="0" borderId="8" xfId="5" applyFont="1" applyBorder="1" applyAlignment="1" applyProtection="1">
      <alignment horizontal="center" vertical="center" shrinkToFit="1"/>
    </xf>
    <xf numFmtId="0" fontId="5" fillId="0" borderId="8" xfId="5" applyFont="1" applyFill="1" applyBorder="1" applyAlignment="1">
      <alignment horizontal="center" vertical="center" shrinkToFit="1"/>
    </xf>
    <xf numFmtId="0" fontId="5" fillId="0" borderId="5" xfId="5" applyFont="1" applyFill="1" applyBorder="1" applyAlignment="1">
      <alignment horizontal="center" vertical="center" shrinkToFit="1"/>
    </xf>
    <xf numFmtId="0" fontId="5" fillId="0" borderId="6" xfId="5" applyFont="1" applyFill="1" applyBorder="1" applyAlignment="1">
      <alignment horizontal="center" vertical="center" shrinkToFit="1"/>
    </xf>
    <xf numFmtId="0" fontId="5" fillId="0" borderId="8" xfId="5" applyFont="1" applyBorder="1" applyAlignment="1">
      <alignment horizontal="center" vertical="center" shrinkToFit="1"/>
    </xf>
    <xf numFmtId="0" fontId="5" fillId="0" borderId="25" xfId="5" applyFont="1" applyBorder="1" applyAlignment="1">
      <alignment horizontal="center" vertical="center" shrinkToFit="1"/>
    </xf>
    <xf numFmtId="0" fontId="5" fillId="0" borderId="48" xfId="5" applyFont="1" applyFill="1" applyBorder="1" applyAlignment="1">
      <alignment horizontal="center" vertical="center" shrinkToFit="1"/>
    </xf>
    <xf numFmtId="0" fontId="5" fillId="0" borderId="27" xfId="5" applyFont="1" applyFill="1" applyBorder="1" applyAlignment="1">
      <alignment horizontal="center" vertical="center" shrinkToFit="1"/>
    </xf>
    <xf numFmtId="0" fontId="18" fillId="0" borderId="0" xfId="5" applyFont="1" applyAlignment="1" applyProtection="1">
      <alignment horizontal="right" vertical="center"/>
    </xf>
    <xf numFmtId="0" fontId="16" fillId="0" borderId="8" xfId="5" applyFont="1" applyFill="1" applyBorder="1" applyAlignment="1" applyProtection="1">
      <alignment horizontal="center" vertical="center"/>
    </xf>
    <xf numFmtId="0" fontId="16" fillId="0" borderId="6" xfId="5" applyFont="1" applyFill="1" applyBorder="1" applyAlignment="1" applyProtection="1">
      <alignment horizontal="center" vertical="center"/>
    </xf>
    <xf numFmtId="0" fontId="18" fillId="0" borderId="0" xfId="5" applyFont="1" applyAlignment="1" applyProtection="1">
      <alignment horizontal="left" vertical="center" shrinkToFit="1"/>
    </xf>
    <xf numFmtId="0" fontId="12" fillId="0" borderId="0" xfId="5" applyFont="1" applyAlignment="1" applyProtection="1">
      <alignment horizontal="center" vertical="center"/>
    </xf>
    <xf numFmtId="0" fontId="6" fillId="6" borderId="2" xfId="5" applyFont="1" applyFill="1" applyBorder="1" applyAlignment="1" applyProtection="1">
      <alignment horizontal="center" vertical="center"/>
    </xf>
    <xf numFmtId="0" fontId="5" fillId="6" borderId="2" xfId="5" applyFont="1" applyFill="1" applyBorder="1" applyAlignment="1" applyProtection="1">
      <alignment horizontal="center" vertical="center"/>
    </xf>
    <xf numFmtId="0" fontId="5" fillId="6" borderId="3" xfId="5" applyFont="1" applyFill="1" applyBorder="1" applyAlignment="1" applyProtection="1">
      <alignment horizontal="center" vertical="center" wrapText="1"/>
    </xf>
    <xf numFmtId="0" fontId="5" fillId="6" borderId="22" xfId="5" applyFont="1" applyFill="1" applyBorder="1" applyAlignment="1" applyProtection="1">
      <alignment horizontal="center" vertical="center" wrapText="1"/>
    </xf>
    <xf numFmtId="0" fontId="5" fillId="6" borderId="23" xfId="5" applyFont="1" applyFill="1" applyBorder="1" applyAlignment="1" applyProtection="1">
      <alignment horizontal="center" vertical="center"/>
    </xf>
    <xf numFmtId="0" fontId="5" fillId="6" borderId="3" xfId="5" applyFont="1" applyFill="1" applyBorder="1" applyAlignment="1" applyProtection="1">
      <alignment horizontal="center" vertical="center"/>
    </xf>
    <xf numFmtId="0" fontId="5" fillId="6" borderId="14" xfId="5" applyFont="1" applyFill="1" applyBorder="1" applyAlignment="1" applyProtection="1">
      <alignment horizontal="center" vertical="center"/>
    </xf>
    <xf numFmtId="0" fontId="5" fillId="6" borderId="17" xfId="5" applyFont="1" applyFill="1" applyBorder="1" applyAlignment="1" applyProtection="1">
      <alignment horizontal="center" vertical="center"/>
    </xf>
    <xf numFmtId="0" fontId="5" fillId="3" borderId="12" xfId="5" applyFont="1" applyFill="1" applyBorder="1" applyAlignment="1" applyProtection="1">
      <alignment horizontal="center" vertical="center"/>
    </xf>
    <xf numFmtId="0" fontId="5" fillId="3" borderId="10" xfId="5" applyFont="1" applyFill="1" applyBorder="1" applyAlignment="1" applyProtection="1">
      <alignment horizontal="center" vertical="center"/>
    </xf>
    <xf numFmtId="0" fontId="5" fillId="3" borderId="13" xfId="5" applyFont="1" applyFill="1" applyBorder="1" applyAlignment="1" applyProtection="1">
      <alignment horizontal="center" vertical="center"/>
    </xf>
    <xf numFmtId="0" fontId="5" fillId="4" borderId="12" xfId="5" applyFont="1" applyFill="1" applyBorder="1" applyAlignment="1" applyProtection="1">
      <alignment horizontal="center" vertical="center"/>
    </xf>
    <xf numFmtId="0" fontId="5" fillId="4" borderId="13" xfId="5" applyFont="1" applyFill="1" applyBorder="1" applyAlignment="1" applyProtection="1">
      <alignment horizontal="center" vertical="center"/>
    </xf>
    <xf numFmtId="0" fontId="5" fillId="6" borderId="23" xfId="5" applyFont="1" applyFill="1" applyBorder="1" applyAlignment="1" applyProtection="1">
      <alignment horizontal="center" vertical="center" wrapText="1"/>
    </xf>
    <xf numFmtId="0" fontId="5" fillId="6" borderId="22" xfId="5" applyFont="1" applyFill="1" applyBorder="1" applyAlignment="1" applyProtection="1">
      <alignment horizontal="center" vertical="center"/>
    </xf>
    <xf numFmtId="0" fontId="5" fillId="6" borderId="16" xfId="5" applyFont="1" applyFill="1" applyBorder="1" applyAlignment="1" applyProtection="1">
      <alignment horizontal="center" vertical="center" wrapText="1" shrinkToFit="1"/>
    </xf>
    <xf numFmtId="0" fontId="5" fillId="6" borderId="9" xfId="5" applyFont="1" applyFill="1" applyBorder="1" applyAlignment="1" applyProtection="1">
      <alignment horizontal="center" vertical="center" wrapText="1" shrinkToFit="1"/>
    </xf>
    <xf numFmtId="0" fontId="5" fillId="6" borderId="18" xfId="5" applyFont="1" applyFill="1" applyBorder="1" applyAlignment="1" applyProtection="1">
      <alignment horizontal="center" vertical="center" wrapText="1" shrinkToFit="1"/>
    </xf>
    <xf numFmtId="0" fontId="5" fillId="6" borderId="16" xfId="5" applyFont="1" applyFill="1" applyBorder="1" applyAlignment="1" applyProtection="1">
      <alignment horizontal="center" vertical="center"/>
    </xf>
    <xf numFmtId="0" fontId="5" fillId="6" borderId="28" xfId="5" applyFont="1" applyFill="1" applyBorder="1" applyAlignment="1" applyProtection="1">
      <alignment horizontal="center" vertical="center"/>
    </xf>
    <xf numFmtId="0" fontId="5" fillId="6" borderId="9" xfId="5" applyFont="1" applyFill="1" applyBorder="1" applyAlignment="1" applyProtection="1">
      <alignment horizontal="center" vertical="center"/>
    </xf>
    <xf numFmtId="0" fontId="5" fillId="6" borderId="18" xfId="5" applyFont="1" applyFill="1" applyBorder="1" applyAlignment="1" applyProtection="1">
      <alignment horizontal="center" vertical="center"/>
    </xf>
    <xf numFmtId="0" fontId="5" fillId="0" borderId="3" xfId="5" applyFont="1" applyFill="1" applyBorder="1" applyAlignment="1" applyProtection="1">
      <alignment horizontal="center" vertical="center"/>
    </xf>
    <xf numFmtId="0" fontId="5" fillId="0" borderId="23" xfId="5" applyFont="1" applyFill="1" applyBorder="1" applyAlignment="1" applyProtection="1">
      <alignment horizontal="center" vertical="center"/>
    </xf>
    <xf numFmtId="0" fontId="5" fillId="3" borderId="8" xfId="5" applyFont="1" applyFill="1" applyBorder="1" applyAlignment="1" applyProtection="1">
      <alignment horizontal="center" vertical="center"/>
    </xf>
    <xf numFmtId="0" fontId="5" fillId="3" borderId="5" xfId="5" applyFont="1" applyFill="1" applyBorder="1" applyAlignment="1" applyProtection="1">
      <alignment horizontal="center" vertical="center"/>
    </xf>
    <xf numFmtId="0" fontId="5" fillId="4" borderId="8" xfId="5" applyFont="1" applyFill="1" applyBorder="1" applyAlignment="1" applyProtection="1">
      <alignment horizontal="center" vertical="center"/>
    </xf>
    <xf numFmtId="0" fontId="5" fillId="4" borderId="6" xfId="5" applyFont="1" applyFill="1" applyBorder="1" applyAlignment="1" applyProtection="1">
      <alignment horizontal="center" vertical="center"/>
    </xf>
    <xf numFmtId="0" fontId="5" fillId="0" borderId="38" xfId="5" applyFont="1" applyFill="1" applyBorder="1" applyAlignment="1" applyProtection="1">
      <alignment horizontal="center" vertical="center"/>
    </xf>
    <xf numFmtId="0" fontId="16" fillId="0" borderId="40" xfId="5" applyFont="1" applyBorder="1" applyAlignment="1">
      <alignment horizontal="center" vertical="center"/>
    </xf>
    <xf numFmtId="0" fontId="16" fillId="0" borderId="41" xfId="5" applyFont="1" applyBorder="1" applyAlignment="1">
      <alignment horizontal="center" vertical="center"/>
    </xf>
    <xf numFmtId="0" fontId="16" fillId="0" borderId="39" xfId="5" applyFont="1" applyBorder="1" applyAlignment="1">
      <alignment horizontal="center" vertical="center"/>
    </xf>
    <xf numFmtId="0" fontId="16" fillId="0" borderId="42" xfId="5" applyFont="1" applyBorder="1" applyAlignment="1">
      <alignment horizontal="center" vertical="center"/>
    </xf>
    <xf numFmtId="0" fontId="16" fillId="0" borderId="43" xfId="5" applyFont="1" applyBorder="1" applyAlignment="1">
      <alignment horizontal="center" vertical="center"/>
    </xf>
    <xf numFmtId="0" fontId="16" fillId="0" borderId="44" xfId="5" applyFont="1" applyBorder="1" applyAlignment="1">
      <alignment horizontal="center" vertical="center"/>
    </xf>
    <xf numFmtId="0" fontId="16" fillId="0" borderId="25" xfId="5" applyFont="1" applyFill="1" applyBorder="1" applyAlignment="1" applyProtection="1">
      <alignment horizontal="center" vertical="center"/>
    </xf>
    <xf numFmtId="0" fontId="16" fillId="0" borderId="27" xfId="5" applyFont="1" applyFill="1" applyBorder="1" applyAlignment="1" applyProtection="1">
      <alignment horizontal="center" vertical="center"/>
    </xf>
    <xf numFmtId="0" fontId="16" fillId="0" borderId="2" xfId="5" applyFont="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6" fillId="6" borderId="15" xfId="5" applyFont="1" applyFill="1" applyBorder="1" applyAlignment="1" applyProtection="1">
      <alignment horizontal="center" vertical="center" wrapText="1"/>
    </xf>
    <xf numFmtId="0" fontId="6" fillId="6" borderId="16" xfId="5" applyFont="1" applyFill="1" applyBorder="1" applyAlignment="1" applyProtection="1">
      <alignment horizontal="center" vertical="center" wrapText="1"/>
    </xf>
    <xf numFmtId="0" fontId="6" fillId="6" borderId="28" xfId="5" applyFont="1" applyFill="1" applyBorder="1" applyAlignment="1" applyProtection="1">
      <alignment horizontal="center" vertical="center" wrapText="1"/>
    </xf>
    <xf numFmtId="0" fontId="6" fillId="6" borderId="0" xfId="5" applyFont="1" applyFill="1" applyBorder="1" applyAlignment="1" applyProtection="1">
      <alignment horizontal="center" vertical="center" wrapText="1"/>
    </xf>
    <xf numFmtId="0" fontId="6" fillId="6" borderId="9" xfId="5" applyFont="1" applyFill="1" applyBorder="1" applyAlignment="1" applyProtection="1">
      <alignment horizontal="center" vertical="center" wrapText="1"/>
    </xf>
    <xf numFmtId="0" fontId="6" fillId="6" borderId="17" xfId="5" applyFont="1" applyFill="1" applyBorder="1" applyAlignment="1" applyProtection="1">
      <alignment horizontal="center" vertical="center" wrapText="1"/>
    </xf>
    <xf numFmtId="0" fontId="6" fillId="6" borderId="29" xfId="5" applyFont="1" applyFill="1" applyBorder="1" applyAlignment="1" applyProtection="1">
      <alignment horizontal="center" vertical="center" wrapText="1"/>
    </xf>
    <xf numFmtId="0" fontId="6" fillId="6" borderId="18" xfId="5" applyFont="1" applyFill="1" applyBorder="1" applyAlignment="1" applyProtection="1">
      <alignment horizontal="center" vertical="center" wrapText="1"/>
    </xf>
    <xf numFmtId="0" fontId="16" fillId="0" borderId="29" xfId="5" applyFont="1" applyBorder="1" applyAlignment="1" applyProtection="1">
      <alignment horizontal="left" vertical="center"/>
    </xf>
    <xf numFmtId="0" fontId="5" fillId="6" borderId="15" xfId="5" applyFont="1" applyFill="1" applyBorder="1" applyAlignment="1" applyProtection="1">
      <alignment horizontal="center" vertical="center" shrinkToFit="1"/>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5" fillId="6" borderId="3" xfId="5" applyFont="1" applyFill="1" applyBorder="1" applyAlignment="1" applyProtection="1">
      <alignment horizontal="center" vertical="center" wrapText="1" shrinkToFit="1"/>
    </xf>
    <xf numFmtId="0" fontId="5" fillId="6" borderId="22" xfId="5" applyFont="1" applyFill="1" applyBorder="1" applyAlignment="1" applyProtection="1">
      <alignment horizontal="center" vertical="center" wrapText="1" shrinkToFit="1"/>
    </xf>
    <xf numFmtId="0" fontId="5" fillId="6" borderId="23" xfId="5" applyFont="1" applyFill="1" applyBorder="1" applyAlignment="1" applyProtection="1">
      <alignment horizontal="center" vertical="center" wrapText="1" shrinkToFit="1"/>
    </xf>
    <xf numFmtId="0" fontId="5" fillId="6" borderId="8" xfId="5" applyFont="1" applyFill="1" applyBorder="1" applyAlignment="1" applyProtection="1">
      <alignment horizontal="center" vertical="center"/>
    </xf>
    <xf numFmtId="0" fontId="5" fillId="6" borderId="15" xfId="5" applyFont="1" applyFill="1" applyBorder="1" applyAlignment="1" applyProtection="1">
      <alignment horizontal="center" vertical="center"/>
    </xf>
  </cellXfs>
  <cellStyles count="6">
    <cellStyle name="桁区切り" xfId="1" builtinId="6"/>
    <cellStyle name="桁区切り 2 3" xfId="2"/>
    <cellStyle name="標準" xfId="0" builtinId="0"/>
    <cellStyle name="標準 11" xfId="3"/>
    <cellStyle name="標準 4 3" xfId="4"/>
    <cellStyle name="標準_●21年度7月分から けさじろ実績報告様式" xfId="5"/>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97"/>
  <sheetViews>
    <sheetView showZeros="0" view="pageLayout" zoomScale="55" zoomScaleNormal="70" zoomScaleSheetLayoutView="70" zoomScalePageLayoutView="55" workbookViewId="0">
      <selection activeCell="S11" sqref="S11"/>
    </sheetView>
  </sheetViews>
  <sheetFormatPr defaultRowHeight="13.5"/>
  <cols>
    <col min="1" max="5" width="4.625" style="24" customWidth="1"/>
    <col min="6" max="6" width="16.25" style="4" customWidth="1"/>
    <col min="7" max="8" width="8" style="4" customWidth="1"/>
    <col min="9" max="10" width="10.375" style="4" customWidth="1"/>
    <col min="11" max="11" width="16.5" style="4" customWidth="1"/>
    <col min="12" max="12" width="14.125" style="4" customWidth="1"/>
    <col min="13" max="18" width="11.875" style="4" customWidth="1"/>
    <col min="19" max="19" width="19.5" style="4" customWidth="1"/>
    <col min="20" max="20" width="11.5" style="4" customWidth="1"/>
    <col min="21" max="21" width="22.625" style="4" customWidth="1"/>
    <col min="22" max="22" width="33.625" style="4" customWidth="1"/>
    <col min="23" max="23" width="41.625" style="4" customWidth="1"/>
    <col min="24" max="24" width="9" style="4"/>
    <col min="25" max="25" width="10.5" style="4" customWidth="1"/>
    <col min="26" max="16384" width="9" style="4"/>
  </cols>
  <sheetData>
    <row r="1" spans="1:27" s="94" customFormat="1" ht="33" customHeight="1">
      <c r="A1" s="91"/>
      <c r="B1" s="91"/>
      <c r="C1" s="91"/>
      <c r="D1" s="91"/>
      <c r="E1" s="91"/>
      <c r="F1" s="92"/>
      <c r="G1" s="92"/>
      <c r="H1" s="92"/>
      <c r="I1" s="92"/>
      <c r="J1" s="92"/>
      <c r="K1" s="92"/>
      <c r="L1" s="92"/>
      <c r="M1" s="92"/>
      <c r="N1" s="92"/>
      <c r="O1" s="92"/>
      <c r="P1" s="119" t="s">
        <v>73</v>
      </c>
      <c r="Q1" s="119"/>
      <c r="R1" s="119"/>
      <c r="S1" s="119"/>
      <c r="T1" s="93"/>
      <c r="V1" s="95"/>
      <c r="W1" s="95"/>
      <c r="X1" s="95"/>
      <c r="Y1" s="95"/>
      <c r="Z1" s="95"/>
      <c r="AA1" s="95"/>
    </row>
    <row r="2" spans="1:27" s="94" customFormat="1" ht="33" customHeight="1">
      <c r="A2" s="91"/>
      <c r="B2" s="91"/>
      <c r="C2" s="91"/>
      <c r="D2" s="91"/>
      <c r="E2" s="91"/>
      <c r="F2" s="92"/>
      <c r="G2" s="92"/>
      <c r="H2" s="92"/>
      <c r="I2" s="92"/>
      <c r="J2" s="92"/>
      <c r="K2" s="92"/>
      <c r="L2" s="92"/>
      <c r="M2" s="92"/>
      <c r="N2" s="92"/>
      <c r="O2" s="92"/>
      <c r="P2" s="92"/>
      <c r="Q2" s="92"/>
      <c r="R2" s="92"/>
      <c r="S2" s="92"/>
      <c r="T2" s="93"/>
      <c r="V2" s="95"/>
      <c r="W2" s="95"/>
      <c r="X2" s="95"/>
      <c r="Y2" s="95"/>
      <c r="Z2" s="95"/>
      <c r="AA2" s="95"/>
    </row>
    <row r="3" spans="1:27" s="94" customFormat="1" ht="28.5" customHeight="1">
      <c r="A3" s="96" t="s">
        <v>52</v>
      </c>
      <c r="B3" s="96"/>
      <c r="C3" s="96"/>
      <c r="D3" s="96"/>
      <c r="E3" s="96"/>
      <c r="F3" s="92"/>
      <c r="G3" s="92"/>
      <c r="H3" s="92"/>
      <c r="I3" s="92"/>
      <c r="J3" s="92"/>
      <c r="K3" s="92"/>
      <c r="L3" s="92"/>
      <c r="M3" s="92"/>
      <c r="N3" s="92"/>
      <c r="O3" s="92"/>
      <c r="P3" s="92"/>
      <c r="Q3" s="92"/>
      <c r="R3" s="92"/>
      <c r="S3" s="92"/>
      <c r="T3" s="92"/>
      <c r="V3" s="95"/>
      <c r="W3" s="95"/>
      <c r="X3" s="95"/>
      <c r="Y3" s="95"/>
      <c r="Z3" s="95"/>
      <c r="AA3" s="95"/>
    </row>
    <row r="4" spans="1:27" s="94" customFormat="1" ht="28.5" customHeight="1">
      <c r="A4" s="96"/>
      <c r="B4" s="96"/>
      <c r="C4" s="96"/>
      <c r="D4" s="96"/>
      <c r="E4" s="96"/>
      <c r="F4" s="92"/>
      <c r="G4" s="92"/>
      <c r="H4" s="92"/>
      <c r="I4" s="92"/>
      <c r="J4" s="92"/>
      <c r="K4" s="92"/>
      <c r="L4" s="92"/>
      <c r="M4" s="92"/>
      <c r="N4" s="92"/>
      <c r="O4" s="92"/>
      <c r="P4" s="92"/>
      <c r="Q4" s="92"/>
      <c r="R4" s="92"/>
      <c r="S4" s="92"/>
      <c r="T4" s="92"/>
      <c r="V4" s="95"/>
      <c r="W4" s="95"/>
      <c r="X4" s="95"/>
      <c r="Y4" s="95"/>
      <c r="Z4" s="95"/>
      <c r="AA4" s="95"/>
    </row>
    <row r="5" spans="1:27" s="94" customFormat="1" ht="26.25" customHeight="1">
      <c r="A5" s="91"/>
      <c r="B5" s="91"/>
      <c r="C5" s="91"/>
      <c r="D5" s="91"/>
      <c r="E5" s="91"/>
      <c r="F5" s="92"/>
      <c r="G5" s="92"/>
      <c r="H5" s="92"/>
      <c r="I5" s="92"/>
      <c r="J5" s="92"/>
      <c r="K5" s="92"/>
      <c r="L5" s="92"/>
      <c r="M5" s="92"/>
      <c r="N5" s="122" t="s">
        <v>0</v>
      </c>
      <c r="O5" s="122"/>
      <c r="P5" s="122"/>
      <c r="Q5" s="122"/>
      <c r="R5" s="122"/>
      <c r="S5" s="122"/>
      <c r="T5" s="92"/>
      <c r="V5" s="97"/>
      <c r="W5" s="98"/>
      <c r="X5" s="95"/>
      <c r="Y5" s="95"/>
      <c r="Z5" s="95"/>
      <c r="AA5" s="95"/>
    </row>
    <row r="6" spans="1:27" s="94" customFormat="1" ht="26.25" customHeight="1">
      <c r="A6" s="91"/>
      <c r="B6" s="91"/>
      <c r="C6" s="91"/>
      <c r="D6" s="91"/>
      <c r="E6" s="91"/>
      <c r="F6" s="92"/>
      <c r="G6" s="92"/>
      <c r="H6" s="92"/>
      <c r="I6" s="92"/>
      <c r="J6" s="92"/>
      <c r="K6" s="92"/>
      <c r="L6" s="92"/>
      <c r="M6" s="92"/>
      <c r="N6" s="122" t="s">
        <v>1</v>
      </c>
      <c r="O6" s="122"/>
      <c r="P6" s="122"/>
      <c r="Q6" s="122"/>
      <c r="R6" s="122"/>
      <c r="S6" s="122"/>
      <c r="T6" s="92"/>
      <c r="V6" s="99"/>
      <c r="W6" s="98"/>
      <c r="X6" s="95"/>
      <c r="Y6" s="95"/>
      <c r="Z6" s="95"/>
      <c r="AA6" s="95"/>
    </row>
    <row r="7" spans="1:27" ht="30.75">
      <c r="A7" s="30"/>
      <c r="B7" s="30"/>
      <c r="C7" s="30"/>
      <c r="D7" s="30"/>
      <c r="E7" s="30"/>
      <c r="F7" s="31"/>
      <c r="G7" s="31"/>
      <c r="H7" s="31"/>
      <c r="I7" s="31"/>
      <c r="J7" s="31"/>
      <c r="K7" s="31"/>
      <c r="L7" s="31"/>
      <c r="M7" s="31"/>
      <c r="N7" s="31"/>
      <c r="O7" s="31"/>
      <c r="P7" s="31"/>
      <c r="Q7" s="31"/>
      <c r="R7" s="31"/>
      <c r="S7" s="31"/>
      <c r="T7" s="6"/>
      <c r="V7" s="5"/>
      <c r="W7" s="1"/>
      <c r="X7" s="2"/>
      <c r="Y7" s="2"/>
      <c r="Z7" s="2"/>
      <c r="AA7" s="2"/>
    </row>
    <row r="8" spans="1:27">
      <c r="A8" s="23"/>
      <c r="B8" s="23"/>
      <c r="C8" s="23"/>
      <c r="D8" s="23"/>
      <c r="E8" s="23"/>
      <c r="F8" s="6"/>
      <c r="G8" s="6"/>
      <c r="H8" s="6"/>
      <c r="I8" s="6"/>
      <c r="J8" s="6"/>
      <c r="K8" s="6"/>
      <c r="L8" s="6"/>
      <c r="M8" s="6"/>
      <c r="N8" s="6"/>
      <c r="O8" s="6"/>
      <c r="P8" s="6"/>
      <c r="Q8" s="6"/>
      <c r="R8" s="6"/>
      <c r="S8" s="6"/>
      <c r="T8" s="6"/>
      <c r="V8" s="5"/>
      <c r="W8" s="1"/>
      <c r="X8" s="2"/>
      <c r="Y8" s="2"/>
      <c r="Z8" s="2"/>
      <c r="AA8" s="2"/>
    </row>
    <row r="9" spans="1:27" ht="43.5" customHeight="1">
      <c r="A9" s="123" t="s">
        <v>2</v>
      </c>
      <c r="B9" s="123"/>
      <c r="C9" s="123"/>
      <c r="D9" s="123"/>
      <c r="E9" s="123"/>
      <c r="F9" s="123"/>
      <c r="G9" s="123"/>
      <c r="H9" s="123"/>
      <c r="I9" s="123"/>
      <c r="J9" s="123"/>
      <c r="K9" s="123"/>
      <c r="L9" s="123"/>
      <c r="M9" s="123"/>
      <c r="N9" s="123"/>
      <c r="O9" s="123"/>
      <c r="P9" s="123"/>
      <c r="Q9" s="123"/>
      <c r="R9" s="123"/>
      <c r="S9" s="123"/>
      <c r="T9" s="3"/>
      <c r="V9" s="5"/>
      <c r="W9" s="2"/>
      <c r="X9" s="2"/>
      <c r="Y9" s="2"/>
      <c r="Z9" s="2"/>
      <c r="AA9" s="2"/>
    </row>
    <row r="10" spans="1:27" ht="27" customHeight="1">
      <c r="A10" s="23"/>
      <c r="B10" s="23"/>
      <c r="C10" s="23"/>
      <c r="D10" s="23"/>
      <c r="E10" s="23"/>
      <c r="F10" s="6"/>
      <c r="G10" s="6"/>
      <c r="H10" s="6"/>
      <c r="I10" s="6"/>
      <c r="J10" s="6"/>
      <c r="K10" s="6"/>
      <c r="L10" s="6"/>
      <c r="M10" s="6"/>
      <c r="N10" s="6"/>
      <c r="O10" s="6"/>
      <c r="P10" s="6"/>
      <c r="Q10" s="6"/>
      <c r="R10" s="6"/>
      <c r="S10" s="6"/>
      <c r="T10" s="6"/>
      <c r="V10" s="2"/>
      <c r="W10" s="2"/>
      <c r="X10" s="2"/>
      <c r="Y10" s="2"/>
      <c r="Z10" s="2"/>
      <c r="AA10" s="2"/>
    </row>
    <row r="11" spans="1:27" ht="24" customHeight="1">
      <c r="B11" s="110"/>
      <c r="C11" s="110"/>
      <c r="F11" s="32" t="s">
        <v>64</v>
      </c>
      <c r="G11" s="37">
        <v>4</v>
      </c>
      <c r="H11" s="33" t="s">
        <v>90</v>
      </c>
      <c r="I11" s="34"/>
      <c r="J11" s="35" t="s">
        <v>62</v>
      </c>
      <c r="K11" s="36"/>
      <c r="L11" s="36"/>
      <c r="M11" s="36"/>
      <c r="N11" s="36"/>
      <c r="O11" s="36"/>
      <c r="P11" s="36"/>
      <c r="Q11" s="36"/>
      <c r="R11" s="36"/>
      <c r="S11" s="7"/>
      <c r="T11" s="7"/>
      <c r="U11" s="4" t="s">
        <v>7</v>
      </c>
      <c r="V11" s="2"/>
      <c r="W11" s="2"/>
      <c r="X11" s="2"/>
      <c r="Y11" s="2"/>
      <c r="Z11" s="2"/>
      <c r="AA11" s="2"/>
    </row>
    <row r="12" spans="1:27" ht="19.5" customHeight="1">
      <c r="F12" s="8"/>
      <c r="G12" s="8"/>
      <c r="H12" s="8"/>
      <c r="I12" s="8"/>
      <c r="J12" s="8"/>
      <c r="K12" s="8"/>
      <c r="L12" s="8"/>
      <c r="M12" s="8"/>
      <c r="N12" s="8"/>
      <c r="O12" s="8"/>
      <c r="P12" s="8"/>
      <c r="Q12" s="8"/>
      <c r="R12" s="8"/>
      <c r="S12" s="8"/>
      <c r="T12" s="8"/>
      <c r="U12" s="4" t="s">
        <v>68</v>
      </c>
    </row>
    <row r="13" spans="1:27" ht="26.25" customHeight="1" thickBot="1">
      <c r="A13" s="124" t="s">
        <v>3</v>
      </c>
      <c r="B13" s="162" t="s">
        <v>86</v>
      </c>
      <c r="C13" s="163"/>
      <c r="D13" s="163"/>
      <c r="E13" s="164"/>
      <c r="F13" s="125" t="s">
        <v>4</v>
      </c>
      <c r="G13" s="130" t="s">
        <v>5</v>
      </c>
      <c r="H13" s="142"/>
      <c r="I13" s="126" t="s">
        <v>69</v>
      </c>
      <c r="J13" s="126" t="s">
        <v>66</v>
      </c>
      <c r="K13" s="129" t="s">
        <v>9</v>
      </c>
      <c r="L13" s="125" t="s">
        <v>6</v>
      </c>
      <c r="M13" s="129"/>
      <c r="N13" s="129"/>
      <c r="O13" s="129"/>
      <c r="P13" s="129"/>
      <c r="Q13" s="129"/>
      <c r="R13" s="129"/>
      <c r="S13" s="139" t="s">
        <v>85</v>
      </c>
      <c r="T13" s="8"/>
      <c r="U13" s="4" t="s">
        <v>67</v>
      </c>
    </row>
    <row r="14" spans="1:27" ht="30" customHeight="1">
      <c r="A14" s="124"/>
      <c r="B14" s="165"/>
      <c r="C14" s="166"/>
      <c r="D14" s="166"/>
      <c r="E14" s="167"/>
      <c r="F14" s="125"/>
      <c r="G14" s="143"/>
      <c r="H14" s="144"/>
      <c r="I14" s="127"/>
      <c r="J14" s="127"/>
      <c r="K14" s="138"/>
      <c r="L14" s="130" t="s">
        <v>8</v>
      </c>
      <c r="M14" s="132" t="s">
        <v>49</v>
      </c>
      <c r="N14" s="133"/>
      <c r="O14" s="134"/>
      <c r="P14" s="135" t="s">
        <v>50</v>
      </c>
      <c r="Q14" s="136"/>
      <c r="R14" s="13" t="s">
        <v>51</v>
      </c>
      <c r="S14" s="140"/>
      <c r="T14" s="8"/>
    </row>
    <row r="15" spans="1:27" ht="48" customHeight="1">
      <c r="A15" s="124"/>
      <c r="B15" s="168"/>
      <c r="C15" s="169"/>
      <c r="D15" s="169"/>
      <c r="E15" s="170"/>
      <c r="F15" s="125"/>
      <c r="G15" s="131"/>
      <c r="H15" s="145"/>
      <c r="I15" s="137"/>
      <c r="J15" s="128"/>
      <c r="K15" s="128"/>
      <c r="L15" s="131"/>
      <c r="M15" s="11" t="s">
        <v>40</v>
      </c>
      <c r="N15" s="15" t="s">
        <v>89</v>
      </c>
      <c r="O15" s="12" t="s">
        <v>41</v>
      </c>
      <c r="P15" s="11" t="s">
        <v>61</v>
      </c>
      <c r="Q15" s="19" t="s">
        <v>47</v>
      </c>
      <c r="R15" s="14" t="s">
        <v>48</v>
      </c>
      <c r="S15" s="141"/>
      <c r="T15" s="8"/>
      <c r="U15" s="4" t="s">
        <v>10</v>
      </c>
      <c r="V15" s="4" t="s">
        <v>11</v>
      </c>
      <c r="X15" s="2"/>
      <c r="Y15" s="2"/>
    </row>
    <row r="16" spans="1:27" ht="33.75" customHeight="1">
      <c r="A16" s="25">
        <v>1</v>
      </c>
      <c r="B16" s="112"/>
      <c r="C16" s="113" t="s">
        <v>87</v>
      </c>
      <c r="D16" s="113"/>
      <c r="E16" s="114" t="s">
        <v>88</v>
      </c>
      <c r="F16" s="39">
        <v>1234567890</v>
      </c>
      <c r="G16" s="120" t="s">
        <v>63</v>
      </c>
      <c r="H16" s="121"/>
      <c r="I16" s="47" t="s">
        <v>72</v>
      </c>
      <c r="J16" s="40" t="s">
        <v>10</v>
      </c>
      <c r="K16" s="71" t="s">
        <v>29</v>
      </c>
      <c r="L16" s="69" t="str">
        <f>IF(OR(K16="介護予防訪問",K16="介護予防通所"),"Ａ（原則的）",IF(OR(K16="くらし元気",K16="短期集中",K16="筋力向上"),"Ｂ（簡略化）",IF(OR(K16="生活サポート"),"Ｃ（初回のみ）",)))</f>
        <v>Ａ（原則的）</v>
      </c>
      <c r="M16" s="49" t="s">
        <v>42</v>
      </c>
      <c r="N16" s="39"/>
      <c r="O16" s="50"/>
      <c r="P16" s="49"/>
      <c r="Q16" s="50"/>
      <c r="R16" s="51"/>
      <c r="S16" s="105"/>
      <c r="T16" s="8"/>
      <c r="U16" s="4" t="s">
        <v>14</v>
      </c>
      <c r="V16" s="4" t="s">
        <v>15</v>
      </c>
      <c r="X16" s="2"/>
      <c r="Y16" s="2"/>
    </row>
    <row r="17" spans="1:25" ht="33.75" customHeight="1">
      <c r="A17" s="26">
        <v>2</v>
      </c>
      <c r="B17" s="115"/>
      <c r="C17" s="113" t="s">
        <v>87</v>
      </c>
      <c r="D17" s="113"/>
      <c r="E17" s="114" t="s">
        <v>88</v>
      </c>
      <c r="F17" s="73">
        <v>1234567891</v>
      </c>
      <c r="G17" s="120"/>
      <c r="H17" s="121"/>
      <c r="I17" s="47" t="s">
        <v>42</v>
      </c>
      <c r="J17" s="43" t="s">
        <v>14</v>
      </c>
      <c r="K17" s="71" t="s">
        <v>38</v>
      </c>
      <c r="L17" s="69" t="str">
        <f t="shared" ref="L17:L65" si="0">IF(OR(K17="介護予防訪問",K17="介護予防通所"),"Ａ（原則的）",IF(OR(K17="くらし元気",K17="短期集中",K17="筋力向上"),"Ｂ（簡略化）",IF(OR(K17="生活サポート"),"Ｃ（初回のみ）",)))</f>
        <v>Ｂ（簡略化）</v>
      </c>
      <c r="M17" s="49"/>
      <c r="N17" s="39"/>
      <c r="O17" s="50"/>
      <c r="P17" s="49" t="s">
        <v>42</v>
      </c>
      <c r="Q17" s="50"/>
      <c r="R17" s="51"/>
      <c r="S17" s="81"/>
      <c r="T17" s="8"/>
      <c r="X17" s="2"/>
      <c r="Y17" s="2"/>
    </row>
    <row r="18" spans="1:25" ht="33.75" customHeight="1">
      <c r="A18" s="26">
        <v>3</v>
      </c>
      <c r="B18" s="115"/>
      <c r="C18" s="113" t="s">
        <v>87</v>
      </c>
      <c r="D18" s="113"/>
      <c r="E18" s="114" t="s">
        <v>88</v>
      </c>
      <c r="F18" s="73"/>
      <c r="G18" s="120"/>
      <c r="H18" s="121"/>
      <c r="I18" s="47"/>
      <c r="J18" s="43" t="s">
        <v>10</v>
      </c>
      <c r="K18" s="71" t="s">
        <v>30</v>
      </c>
      <c r="L18" s="69" t="str">
        <f t="shared" si="0"/>
        <v>Ａ（原則的）</v>
      </c>
      <c r="M18" s="49" t="s">
        <v>72</v>
      </c>
      <c r="N18" s="39"/>
      <c r="O18" s="50" t="s">
        <v>72</v>
      </c>
      <c r="P18" s="49"/>
      <c r="Q18" s="50"/>
      <c r="R18" s="51"/>
      <c r="S18" s="81"/>
      <c r="T18" s="8"/>
      <c r="U18" s="4" t="s">
        <v>17</v>
      </c>
      <c r="X18" s="2"/>
      <c r="Y18" s="2"/>
    </row>
    <row r="19" spans="1:25" ht="33.75" customHeight="1">
      <c r="A19" s="26">
        <v>4</v>
      </c>
      <c r="B19" s="115"/>
      <c r="C19" s="113" t="s">
        <v>87</v>
      </c>
      <c r="D19" s="113"/>
      <c r="E19" s="114" t="s">
        <v>88</v>
      </c>
      <c r="F19" s="73"/>
      <c r="G19" s="120"/>
      <c r="H19" s="121"/>
      <c r="I19" s="47"/>
      <c r="J19" s="43" t="s">
        <v>10</v>
      </c>
      <c r="K19" s="71" t="s">
        <v>16</v>
      </c>
      <c r="L19" s="69" t="str">
        <f t="shared" si="0"/>
        <v>Ｂ（簡略化）</v>
      </c>
      <c r="M19" s="49"/>
      <c r="N19" s="39"/>
      <c r="O19" s="50"/>
      <c r="P19" s="49"/>
      <c r="Q19" s="50"/>
      <c r="R19" s="51"/>
      <c r="S19" s="47"/>
      <c r="T19" s="8"/>
      <c r="U19" s="4" t="s">
        <v>18</v>
      </c>
      <c r="X19" s="2"/>
      <c r="Y19" s="2"/>
    </row>
    <row r="20" spans="1:25" ht="33.75" customHeight="1">
      <c r="A20" s="26">
        <v>5</v>
      </c>
      <c r="B20" s="115"/>
      <c r="C20" s="113" t="s">
        <v>87</v>
      </c>
      <c r="D20" s="113"/>
      <c r="E20" s="114" t="s">
        <v>88</v>
      </c>
      <c r="F20" s="63"/>
      <c r="G20" s="120"/>
      <c r="H20" s="121"/>
      <c r="I20" s="47"/>
      <c r="J20" s="42" t="s">
        <v>14</v>
      </c>
      <c r="K20" s="71" t="s">
        <v>38</v>
      </c>
      <c r="L20" s="69" t="str">
        <f t="shared" si="0"/>
        <v>Ｂ（簡略化）</v>
      </c>
      <c r="M20" s="49"/>
      <c r="N20" s="39"/>
      <c r="O20" s="50"/>
      <c r="P20" s="49"/>
      <c r="Q20" s="50"/>
      <c r="R20" s="51"/>
      <c r="S20" s="47"/>
      <c r="U20" s="29" t="s">
        <v>20</v>
      </c>
      <c r="V20" s="1" t="s">
        <v>23</v>
      </c>
      <c r="W20" s="2"/>
    </row>
    <row r="21" spans="1:25" ht="33.75" customHeight="1">
      <c r="A21" s="26">
        <v>6</v>
      </c>
      <c r="B21" s="115"/>
      <c r="C21" s="113" t="s">
        <v>87</v>
      </c>
      <c r="D21" s="113"/>
      <c r="E21" s="114" t="s">
        <v>88</v>
      </c>
      <c r="F21" s="63"/>
      <c r="G21" s="120"/>
      <c r="H21" s="121"/>
      <c r="I21" s="47"/>
      <c r="J21" s="42" t="s">
        <v>14</v>
      </c>
      <c r="K21" s="71" t="s">
        <v>35</v>
      </c>
      <c r="L21" s="69" t="str">
        <f t="shared" si="0"/>
        <v>Ｃ（初回のみ）</v>
      </c>
      <c r="M21" s="49"/>
      <c r="N21" s="39"/>
      <c r="O21" s="50"/>
      <c r="P21" s="49"/>
      <c r="Q21" s="50"/>
      <c r="R21" s="51" t="s">
        <v>42</v>
      </c>
      <c r="S21" s="47"/>
      <c r="U21" s="29" t="s">
        <v>21</v>
      </c>
      <c r="V21" s="1" t="s">
        <v>22</v>
      </c>
      <c r="W21" s="2"/>
    </row>
    <row r="22" spans="1:25" ht="33.75" customHeight="1">
      <c r="A22" s="26">
        <v>7</v>
      </c>
      <c r="B22" s="115"/>
      <c r="C22" s="113" t="s">
        <v>87</v>
      </c>
      <c r="D22" s="113"/>
      <c r="E22" s="114" t="s">
        <v>88</v>
      </c>
      <c r="F22" s="63"/>
      <c r="G22" s="120"/>
      <c r="H22" s="121"/>
      <c r="I22" s="47"/>
      <c r="J22" s="42" t="s">
        <v>14</v>
      </c>
      <c r="K22" s="71" t="s">
        <v>38</v>
      </c>
      <c r="L22" s="69" t="str">
        <f t="shared" si="0"/>
        <v>Ｂ（簡略化）</v>
      </c>
      <c r="M22" s="49"/>
      <c r="N22" s="39"/>
      <c r="O22" s="50"/>
      <c r="P22" s="49" t="s">
        <v>42</v>
      </c>
      <c r="Q22" s="50"/>
      <c r="R22" s="51"/>
      <c r="S22" s="47"/>
      <c r="U22" s="4" t="s">
        <v>28</v>
      </c>
      <c r="V22" s="1" t="s">
        <v>24</v>
      </c>
      <c r="W22" s="2"/>
    </row>
    <row r="23" spans="1:25" ht="33.75" customHeight="1">
      <c r="A23" s="26">
        <v>8</v>
      </c>
      <c r="B23" s="115"/>
      <c r="C23" s="113" t="s">
        <v>87</v>
      </c>
      <c r="D23" s="113"/>
      <c r="E23" s="114" t="s">
        <v>88</v>
      </c>
      <c r="F23" s="63"/>
      <c r="G23" s="120"/>
      <c r="H23" s="121"/>
      <c r="I23" s="47"/>
      <c r="J23" s="42" t="s">
        <v>10</v>
      </c>
      <c r="K23" s="71" t="s">
        <v>29</v>
      </c>
      <c r="L23" s="69" t="str">
        <f t="shared" si="0"/>
        <v>Ａ（原則的）</v>
      </c>
      <c r="M23" s="49" t="s">
        <v>42</v>
      </c>
      <c r="N23" s="39" t="s">
        <v>42</v>
      </c>
      <c r="O23" s="50"/>
      <c r="P23" s="49"/>
      <c r="Q23" s="50"/>
      <c r="R23" s="51"/>
      <c r="S23" s="47"/>
      <c r="V23" s="1"/>
      <c r="W23" s="2"/>
    </row>
    <row r="24" spans="1:25" ht="33.75" customHeight="1">
      <c r="A24" s="26">
        <v>9</v>
      </c>
      <c r="B24" s="115"/>
      <c r="C24" s="113" t="s">
        <v>87</v>
      </c>
      <c r="D24" s="113"/>
      <c r="E24" s="114" t="s">
        <v>88</v>
      </c>
      <c r="F24" s="63"/>
      <c r="G24" s="120"/>
      <c r="H24" s="121"/>
      <c r="I24" s="47"/>
      <c r="J24" s="42" t="s">
        <v>10</v>
      </c>
      <c r="K24" s="71" t="s">
        <v>39</v>
      </c>
      <c r="L24" s="69" t="str">
        <f t="shared" si="0"/>
        <v>Ｂ（簡略化）</v>
      </c>
      <c r="M24" s="49"/>
      <c r="N24" s="39"/>
      <c r="O24" s="50"/>
      <c r="P24" s="49"/>
      <c r="Q24" s="50" t="s">
        <v>42</v>
      </c>
      <c r="R24" s="51"/>
      <c r="S24" s="47"/>
      <c r="U24" s="20" t="s">
        <v>19</v>
      </c>
      <c r="V24" s="21"/>
      <c r="W24" s="22"/>
    </row>
    <row r="25" spans="1:25" ht="33.75" customHeight="1">
      <c r="A25" s="26">
        <v>10</v>
      </c>
      <c r="B25" s="115"/>
      <c r="C25" s="113" t="s">
        <v>87</v>
      </c>
      <c r="D25" s="113"/>
      <c r="E25" s="114" t="s">
        <v>88</v>
      </c>
      <c r="F25" s="63"/>
      <c r="G25" s="120"/>
      <c r="H25" s="121"/>
      <c r="I25" s="47"/>
      <c r="J25" s="42"/>
      <c r="K25" s="71"/>
      <c r="L25" s="69">
        <f t="shared" si="0"/>
        <v>0</v>
      </c>
      <c r="M25" s="49"/>
      <c r="N25" s="39"/>
      <c r="O25" s="50"/>
      <c r="P25" s="49"/>
      <c r="Q25" s="50"/>
      <c r="R25" s="51"/>
      <c r="S25" s="47"/>
      <c r="U25" s="20" t="s">
        <v>29</v>
      </c>
      <c r="V25" s="20" t="s">
        <v>32</v>
      </c>
      <c r="W25" s="20" t="s">
        <v>25</v>
      </c>
    </row>
    <row r="26" spans="1:25" ht="33.75" customHeight="1">
      <c r="A26" s="26">
        <v>11</v>
      </c>
      <c r="B26" s="115"/>
      <c r="C26" s="113" t="s">
        <v>87</v>
      </c>
      <c r="D26" s="113"/>
      <c r="E26" s="114" t="s">
        <v>88</v>
      </c>
      <c r="F26" s="63"/>
      <c r="G26" s="120"/>
      <c r="H26" s="121"/>
      <c r="I26" s="47"/>
      <c r="J26" s="42"/>
      <c r="K26" s="71"/>
      <c r="L26" s="69">
        <f t="shared" si="0"/>
        <v>0</v>
      </c>
      <c r="M26" s="49"/>
      <c r="N26" s="39"/>
      <c r="O26" s="50"/>
      <c r="P26" s="49"/>
      <c r="Q26" s="50"/>
      <c r="R26" s="51"/>
      <c r="S26" s="47"/>
      <c r="U26" s="20" t="s">
        <v>30</v>
      </c>
      <c r="V26" s="20" t="s">
        <v>33</v>
      </c>
      <c r="W26" s="20" t="s">
        <v>26</v>
      </c>
    </row>
    <row r="27" spans="1:25" ht="33.75" customHeight="1">
      <c r="A27" s="26">
        <v>12</v>
      </c>
      <c r="B27" s="115"/>
      <c r="C27" s="113" t="s">
        <v>87</v>
      </c>
      <c r="D27" s="113"/>
      <c r="E27" s="114" t="s">
        <v>88</v>
      </c>
      <c r="F27" s="63"/>
      <c r="G27" s="120"/>
      <c r="H27" s="121"/>
      <c r="I27" s="47"/>
      <c r="J27" s="42"/>
      <c r="K27" s="71"/>
      <c r="L27" s="69">
        <f t="shared" si="0"/>
        <v>0</v>
      </c>
      <c r="M27" s="49"/>
      <c r="N27" s="39"/>
      <c r="O27" s="50"/>
      <c r="P27" s="49"/>
      <c r="Q27" s="50"/>
      <c r="R27" s="51"/>
      <c r="S27" s="47"/>
      <c r="U27" s="20" t="s">
        <v>39</v>
      </c>
      <c r="V27" s="20" t="s">
        <v>31</v>
      </c>
      <c r="W27" s="20" t="s">
        <v>26</v>
      </c>
    </row>
    <row r="28" spans="1:25" ht="33.75" customHeight="1">
      <c r="A28" s="26">
        <v>13</v>
      </c>
      <c r="B28" s="115"/>
      <c r="C28" s="113" t="s">
        <v>87</v>
      </c>
      <c r="D28" s="113"/>
      <c r="E28" s="114" t="s">
        <v>88</v>
      </c>
      <c r="F28" s="63"/>
      <c r="G28" s="120"/>
      <c r="H28" s="121"/>
      <c r="I28" s="47"/>
      <c r="J28" s="42"/>
      <c r="K28" s="71"/>
      <c r="L28" s="69">
        <f t="shared" si="0"/>
        <v>0</v>
      </c>
      <c r="M28" s="49"/>
      <c r="N28" s="39"/>
      <c r="O28" s="50"/>
      <c r="P28" s="49"/>
      <c r="Q28" s="50"/>
      <c r="R28" s="51"/>
      <c r="S28" s="47"/>
      <c r="U28" s="20" t="s">
        <v>16</v>
      </c>
      <c r="V28" s="20" t="s">
        <v>34</v>
      </c>
      <c r="W28" s="20" t="s">
        <v>26</v>
      </c>
    </row>
    <row r="29" spans="1:25" ht="33.75" customHeight="1">
      <c r="A29" s="26">
        <v>14</v>
      </c>
      <c r="B29" s="115"/>
      <c r="C29" s="113" t="s">
        <v>87</v>
      </c>
      <c r="D29" s="113"/>
      <c r="E29" s="114" t="s">
        <v>88</v>
      </c>
      <c r="F29" s="63"/>
      <c r="G29" s="120"/>
      <c r="H29" s="121"/>
      <c r="I29" s="47"/>
      <c r="J29" s="42"/>
      <c r="K29" s="71"/>
      <c r="L29" s="69">
        <f t="shared" si="0"/>
        <v>0</v>
      </c>
      <c r="M29" s="49"/>
      <c r="N29" s="39"/>
      <c r="O29" s="50"/>
      <c r="P29" s="49"/>
      <c r="Q29" s="50"/>
      <c r="R29" s="51"/>
      <c r="S29" s="47"/>
      <c r="U29" s="20" t="s">
        <v>38</v>
      </c>
      <c r="V29" s="20" t="s">
        <v>37</v>
      </c>
      <c r="W29" s="20" t="s">
        <v>27</v>
      </c>
    </row>
    <row r="30" spans="1:25" ht="33.75" customHeight="1">
      <c r="A30" s="26">
        <v>15</v>
      </c>
      <c r="B30" s="115"/>
      <c r="C30" s="113" t="s">
        <v>87</v>
      </c>
      <c r="D30" s="113"/>
      <c r="E30" s="114" t="s">
        <v>88</v>
      </c>
      <c r="F30" s="63"/>
      <c r="G30" s="120"/>
      <c r="H30" s="121"/>
      <c r="I30" s="47"/>
      <c r="J30" s="42"/>
      <c r="K30" s="71"/>
      <c r="L30" s="69">
        <f t="shared" si="0"/>
        <v>0</v>
      </c>
      <c r="M30" s="49"/>
      <c r="N30" s="39"/>
      <c r="O30" s="50"/>
      <c r="P30" s="49"/>
      <c r="Q30" s="50"/>
      <c r="R30" s="51"/>
      <c r="S30" s="47"/>
      <c r="U30" s="20" t="s">
        <v>35</v>
      </c>
      <c r="V30" s="20" t="s">
        <v>36</v>
      </c>
      <c r="W30" s="20" t="s">
        <v>27</v>
      </c>
    </row>
    <row r="31" spans="1:25" ht="33.75" customHeight="1">
      <c r="A31" s="26">
        <v>16</v>
      </c>
      <c r="B31" s="115"/>
      <c r="C31" s="113" t="s">
        <v>87</v>
      </c>
      <c r="D31" s="113"/>
      <c r="E31" s="114" t="s">
        <v>88</v>
      </c>
      <c r="F31" s="63"/>
      <c r="G31" s="120"/>
      <c r="H31" s="121"/>
      <c r="I31" s="47"/>
      <c r="J31" s="42"/>
      <c r="K31" s="71"/>
      <c r="L31" s="69">
        <f t="shared" si="0"/>
        <v>0</v>
      </c>
      <c r="M31" s="49"/>
      <c r="N31" s="39"/>
      <c r="O31" s="50"/>
      <c r="P31" s="49"/>
      <c r="Q31" s="50"/>
      <c r="R31" s="51"/>
      <c r="S31" s="47"/>
    </row>
    <row r="32" spans="1:25" ht="33.75" customHeight="1">
      <c r="A32" s="26">
        <v>17</v>
      </c>
      <c r="B32" s="115"/>
      <c r="C32" s="113" t="s">
        <v>87</v>
      </c>
      <c r="D32" s="113"/>
      <c r="E32" s="114" t="s">
        <v>88</v>
      </c>
      <c r="F32" s="63"/>
      <c r="G32" s="120"/>
      <c r="H32" s="121"/>
      <c r="I32" s="47"/>
      <c r="J32" s="42"/>
      <c r="K32" s="71"/>
      <c r="L32" s="69">
        <f t="shared" si="0"/>
        <v>0</v>
      </c>
      <c r="M32" s="49"/>
      <c r="N32" s="39"/>
      <c r="O32" s="50"/>
      <c r="P32" s="49"/>
      <c r="Q32" s="50"/>
      <c r="R32" s="51"/>
      <c r="S32" s="47"/>
      <c r="U32" s="4" t="s">
        <v>43</v>
      </c>
    </row>
    <row r="33" spans="1:21" ht="33.75" customHeight="1">
      <c r="A33" s="26">
        <v>18</v>
      </c>
      <c r="B33" s="115"/>
      <c r="C33" s="113" t="s">
        <v>87</v>
      </c>
      <c r="D33" s="113"/>
      <c r="E33" s="114" t="s">
        <v>88</v>
      </c>
      <c r="F33" s="63"/>
      <c r="G33" s="120"/>
      <c r="H33" s="121"/>
      <c r="I33" s="47"/>
      <c r="J33" s="42"/>
      <c r="K33" s="71"/>
      <c r="L33" s="69">
        <f t="shared" si="0"/>
        <v>0</v>
      </c>
      <c r="M33" s="49"/>
      <c r="N33" s="39"/>
      <c r="O33" s="50"/>
      <c r="P33" s="49"/>
      <c r="Q33" s="50"/>
      <c r="R33" s="51"/>
      <c r="S33" s="47"/>
      <c r="U33" s="4" t="s">
        <v>12</v>
      </c>
    </row>
    <row r="34" spans="1:21" ht="33.75" customHeight="1">
      <c r="A34" s="26">
        <v>19</v>
      </c>
      <c r="B34" s="115"/>
      <c r="C34" s="113" t="s">
        <v>87</v>
      </c>
      <c r="D34" s="113"/>
      <c r="E34" s="114" t="s">
        <v>88</v>
      </c>
      <c r="F34" s="63"/>
      <c r="G34" s="120"/>
      <c r="H34" s="121"/>
      <c r="I34" s="47"/>
      <c r="J34" s="42"/>
      <c r="K34" s="71"/>
      <c r="L34" s="69">
        <f t="shared" si="0"/>
        <v>0</v>
      </c>
      <c r="M34" s="49"/>
      <c r="N34" s="39"/>
      <c r="O34" s="50"/>
      <c r="P34" s="49"/>
      <c r="Q34" s="50"/>
      <c r="R34" s="51"/>
      <c r="S34" s="47"/>
    </row>
    <row r="35" spans="1:21" ht="33.75" customHeight="1">
      <c r="A35" s="26">
        <v>20</v>
      </c>
      <c r="B35" s="115"/>
      <c r="C35" s="113" t="s">
        <v>87</v>
      </c>
      <c r="D35" s="113"/>
      <c r="E35" s="114" t="s">
        <v>88</v>
      </c>
      <c r="F35" s="63"/>
      <c r="G35" s="120"/>
      <c r="H35" s="121"/>
      <c r="I35" s="47"/>
      <c r="J35" s="42"/>
      <c r="K35" s="71"/>
      <c r="L35" s="69">
        <f t="shared" si="0"/>
        <v>0</v>
      </c>
      <c r="M35" s="49"/>
      <c r="N35" s="39"/>
      <c r="O35" s="50"/>
      <c r="P35" s="49"/>
      <c r="Q35" s="50"/>
      <c r="R35" s="51"/>
      <c r="S35" s="47"/>
      <c r="U35" s="4" t="s">
        <v>44</v>
      </c>
    </row>
    <row r="36" spans="1:21" ht="33.75" customHeight="1">
      <c r="A36" s="26">
        <v>21</v>
      </c>
      <c r="B36" s="115"/>
      <c r="C36" s="113" t="s">
        <v>87</v>
      </c>
      <c r="D36" s="113"/>
      <c r="E36" s="114" t="s">
        <v>88</v>
      </c>
      <c r="F36" s="63"/>
      <c r="G36" s="120"/>
      <c r="H36" s="121"/>
      <c r="I36" s="47"/>
      <c r="J36" s="42"/>
      <c r="K36" s="71"/>
      <c r="L36" s="69">
        <f t="shared" si="0"/>
        <v>0</v>
      </c>
      <c r="M36" s="49"/>
      <c r="N36" s="39"/>
      <c r="O36" s="50"/>
      <c r="P36" s="49"/>
      <c r="Q36" s="50"/>
      <c r="R36" s="51"/>
      <c r="S36" s="47"/>
      <c r="U36" s="4" t="s">
        <v>13</v>
      </c>
    </row>
    <row r="37" spans="1:21" ht="33.75" customHeight="1">
      <c r="A37" s="26">
        <v>22</v>
      </c>
      <c r="B37" s="115"/>
      <c r="C37" s="113" t="s">
        <v>87</v>
      </c>
      <c r="D37" s="113"/>
      <c r="E37" s="114" t="s">
        <v>88</v>
      </c>
      <c r="F37" s="63"/>
      <c r="G37" s="120"/>
      <c r="H37" s="121"/>
      <c r="I37" s="47"/>
      <c r="J37" s="42"/>
      <c r="K37" s="71"/>
      <c r="L37" s="69">
        <f t="shared" ref="L37" si="1">IF(OR(K37="介護予防訪問",K37="介護予防通所"),"Ａ（原則的）",IF(OR(K37="くらし元気",K37="短期集中",K37="筋力向上"),"Ｂ（簡略化）",IF(OR(K37="生活サポート"),"Ｃ（初回のみ）",)))</f>
        <v>0</v>
      </c>
      <c r="M37" s="49"/>
      <c r="N37" s="39"/>
      <c r="O37" s="50"/>
      <c r="P37" s="49"/>
      <c r="Q37" s="50"/>
      <c r="R37" s="51"/>
      <c r="S37" s="47"/>
    </row>
    <row r="38" spans="1:21" ht="33.75" customHeight="1">
      <c r="A38" s="26">
        <v>23</v>
      </c>
      <c r="B38" s="115"/>
      <c r="C38" s="113" t="s">
        <v>87</v>
      </c>
      <c r="D38" s="113"/>
      <c r="E38" s="114" t="s">
        <v>88</v>
      </c>
      <c r="F38" s="63"/>
      <c r="G38" s="120"/>
      <c r="H38" s="121"/>
      <c r="I38" s="47"/>
      <c r="J38" s="42"/>
      <c r="K38" s="71"/>
      <c r="L38" s="69">
        <f t="shared" si="0"/>
        <v>0</v>
      </c>
      <c r="M38" s="49"/>
      <c r="N38" s="39"/>
      <c r="O38" s="50"/>
      <c r="P38" s="49"/>
      <c r="Q38" s="50"/>
      <c r="R38" s="51"/>
      <c r="S38" s="47"/>
      <c r="U38" s="4" t="s">
        <v>45</v>
      </c>
    </row>
    <row r="39" spans="1:21" ht="33.75" customHeight="1">
      <c r="A39" s="26">
        <v>24</v>
      </c>
      <c r="B39" s="115"/>
      <c r="C39" s="113" t="s">
        <v>87</v>
      </c>
      <c r="D39" s="113"/>
      <c r="E39" s="114" t="s">
        <v>88</v>
      </c>
      <c r="F39" s="63"/>
      <c r="G39" s="120"/>
      <c r="H39" s="121"/>
      <c r="I39" s="47"/>
      <c r="J39" s="42"/>
      <c r="K39" s="71"/>
      <c r="L39" s="69">
        <f t="shared" ref="L39:L51" si="2">IF(OR(K39="介護予防訪問",K39="介護予防通所"),"Ａ（原則的）",IF(OR(K39="くらし元気",K39="短期集中",K39="筋力向上"),"Ｂ（簡略化）",IF(OR(K39="生活サポート"),"Ｃ（初回のみ）",)))</f>
        <v>0</v>
      </c>
      <c r="M39" s="49"/>
      <c r="N39" s="39"/>
      <c r="O39" s="50"/>
      <c r="P39" s="49"/>
      <c r="Q39" s="50"/>
      <c r="R39" s="51"/>
      <c r="S39" s="47"/>
    </row>
    <row r="40" spans="1:21" ht="33.75" customHeight="1">
      <c r="A40" s="26">
        <v>25</v>
      </c>
      <c r="B40" s="115"/>
      <c r="C40" s="113" t="s">
        <v>87</v>
      </c>
      <c r="D40" s="113"/>
      <c r="E40" s="114" t="s">
        <v>88</v>
      </c>
      <c r="F40" s="63"/>
      <c r="G40" s="120"/>
      <c r="H40" s="121"/>
      <c r="I40" s="47"/>
      <c r="J40" s="42"/>
      <c r="K40" s="71"/>
      <c r="L40" s="69">
        <f t="shared" si="2"/>
        <v>0</v>
      </c>
      <c r="M40" s="49"/>
      <c r="N40" s="39"/>
      <c r="O40" s="50"/>
      <c r="P40" s="49"/>
      <c r="Q40" s="50"/>
      <c r="R40" s="51"/>
      <c r="S40" s="47"/>
    </row>
    <row r="41" spans="1:21" ht="33.75" customHeight="1">
      <c r="A41" s="26">
        <v>26</v>
      </c>
      <c r="B41" s="115"/>
      <c r="C41" s="113" t="s">
        <v>87</v>
      </c>
      <c r="D41" s="113"/>
      <c r="E41" s="114" t="s">
        <v>88</v>
      </c>
      <c r="F41" s="63"/>
      <c r="G41" s="120"/>
      <c r="H41" s="121"/>
      <c r="I41" s="47"/>
      <c r="J41" s="42"/>
      <c r="K41" s="71"/>
      <c r="L41" s="69">
        <f t="shared" si="2"/>
        <v>0</v>
      </c>
      <c r="M41" s="49"/>
      <c r="N41" s="39"/>
      <c r="O41" s="50"/>
      <c r="P41" s="49"/>
      <c r="Q41" s="50"/>
      <c r="R41" s="51"/>
      <c r="S41" s="47"/>
    </row>
    <row r="42" spans="1:21" ht="33.75" customHeight="1">
      <c r="A42" s="26">
        <v>27</v>
      </c>
      <c r="B42" s="115"/>
      <c r="C42" s="113" t="s">
        <v>87</v>
      </c>
      <c r="D42" s="113"/>
      <c r="E42" s="114" t="s">
        <v>88</v>
      </c>
      <c r="F42" s="63"/>
      <c r="G42" s="120"/>
      <c r="H42" s="121"/>
      <c r="I42" s="47"/>
      <c r="J42" s="42"/>
      <c r="K42" s="71"/>
      <c r="L42" s="69">
        <f t="shared" si="2"/>
        <v>0</v>
      </c>
      <c r="M42" s="49"/>
      <c r="N42" s="39"/>
      <c r="O42" s="50"/>
      <c r="P42" s="49"/>
      <c r="Q42" s="50"/>
      <c r="R42" s="51"/>
      <c r="S42" s="47"/>
    </row>
    <row r="43" spans="1:21" ht="33.75" customHeight="1">
      <c r="A43" s="26">
        <v>28</v>
      </c>
      <c r="B43" s="115"/>
      <c r="C43" s="113" t="s">
        <v>87</v>
      </c>
      <c r="D43" s="113"/>
      <c r="E43" s="114" t="s">
        <v>88</v>
      </c>
      <c r="F43" s="63"/>
      <c r="G43" s="120"/>
      <c r="H43" s="121"/>
      <c r="I43" s="47"/>
      <c r="J43" s="42"/>
      <c r="K43" s="71"/>
      <c r="L43" s="69">
        <f t="shared" si="2"/>
        <v>0</v>
      </c>
      <c r="M43" s="49"/>
      <c r="N43" s="39"/>
      <c r="O43" s="50"/>
      <c r="P43" s="49"/>
      <c r="Q43" s="50"/>
      <c r="R43" s="51"/>
      <c r="S43" s="47"/>
    </row>
    <row r="44" spans="1:21" ht="33.75" customHeight="1">
      <c r="A44" s="26">
        <v>29</v>
      </c>
      <c r="B44" s="115"/>
      <c r="C44" s="113" t="s">
        <v>87</v>
      </c>
      <c r="D44" s="113"/>
      <c r="E44" s="114" t="s">
        <v>88</v>
      </c>
      <c r="F44" s="63"/>
      <c r="G44" s="120"/>
      <c r="H44" s="121"/>
      <c r="I44" s="47"/>
      <c r="J44" s="42"/>
      <c r="K44" s="71"/>
      <c r="L44" s="69">
        <f t="shared" si="2"/>
        <v>0</v>
      </c>
      <c r="M44" s="49"/>
      <c r="N44" s="39"/>
      <c r="O44" s="50"/>
      <c r="P44" s="49"/>
      <c r="Q44" s="50"/>
      <c r="R44" s="51"/>
      <c r="S44" s="47"/>
    </row>
    <row r="45" spans="1:21" ht="33.75" customHeight="1">
      <c r="A45" s="26">
        <v>30</v>
      </c>
      <c r="B45" s="115"/>
      <c r="C45" s="113" t="s">
        <v>87</v>
      </c>
      <c r="D45" s="113"/>
      <c r="E45" s="114" t="s">
        <v>88</v>
      </c>
      <c r="F45" s="63"/>
      <c r="G45" s="120"/>
      <c r="H45" s="121"/>
      <c r="I45" s="47"/>
      <c r="J45" s="42"/>
      <c r="K45" s="71"/>
      <c r="L45" s="69">
        <f t="shared" si="2"/>
        <v>0</v>
      </c>
      <c r="M45" s="49"/>
      <c r="N45" s="39"/>
      <c r="O45" s="50"/>
      <c r="P45" s="49"/>
      <c r="Q45" s="50"/>
      <c r="R45" s="51"/>
      <c r="S45" s="47"/>
    </row>
    <row r="46" spans="1:21" ht="33.75" customHeight="1">
      <c r="A46" s="26">
        <v>31</v>
      </c>
      <c r="B46" s="115"/>
      <c r="C46" s="113" t="s">
        <v>87</v>
      </c>
      <c r="D46" s="113"/>
      <c r="E46" s="114" t="s">
        <v>88</v>
      </c>
      <c r="F46" s="63"/>
      <c r="G46" s="120"/>
      <c r="H46" s="121"/>
      <c r="I46" s="47"/>
      <c r="J46" s="42"/>
      <c r="K46" s="71"/>
      <c r="L46" s="69">
        <f t="shared" si="2"/>
        <v>0</v>
      </c>
      <c r="M46" s="49"/>
      <c r="N46" s="39"/>
      <c r="O46" s="50"/>
      <c r="P46" s="49"/>
      <c r="Q46" s="50"/>
      <c r="R46" s="51"/>
      <c r="S46" s="47"/>
    </row>
    <row r="47" spans="1:21" ht="33.75" customHeight="1">
      <c r="A47" s="26">
        <v>32</v>
      </c>
      <c r="B47" s="115"/>
      <c r="C47" s="113" t="s">
        <v>87</v>
      </c>
      <c r="D47" s="113"/>
      <c r="E47" s="114" t="s">
        <v>88</v>
      </c>
      <c r="F47" s="63"/>
      <c r="G47" s="120"/>
      <c r="H47" s="121"/>
      <c r="I47" s="47"/>
      <c r="J47" s="42"/>
      <c r="K47" s="71"/>
      <c r="L47" s="69">
        <f t="shared" si="2"/>
        <v>0</v>
      </c>
      <c r="M47" s="49"/>
      <c r="N47" s="39"/>
      <c r="O47" s="50"/>
      <c r="P47" s="49"/>
      <c r="Q47" s="50"/>
      <c r="R47" s="51"/>
      <c r="S47" s="47"/>
    </row>
    <row r="48" spans="1:21" ht="33.75" customHeight="1">
      <c r="A48" s="26">
        <v>33</v>
      </c>
      <c r="B48" s="115"/>
      <c r="C48" s="113" t="s">
        <v>87</v>
      </c>
      <c r="D48" s="113"/>
      <c r="E48" s="114" t="s">
        <v>88</v>
      </c>
      <c r="F48" s="63"/>
      <c r="G48" s="120"/>
      <c r="H48" s="121"/>
      <c r="I48" s="47"/>
      <c r="J48" s="42"/>
      <c r="K48" s="71"/>
      <c r="L48" s="69">
        <f t="shared" si="2"/>
        <v>0</v>
      </c>
      <c r="M48" s="49"/>
      <c r="N48" s="39"/>
      <c r="O48" s="50"/>
      <c r="P48" s="49"/>
      <c r="Q48" s="50"/>
      <c r="R48" s="51"/>
      <c r="S48" s="47"/>
    </row>
    <row r="49" spans="1:19" ht="33.75" customHeight="1">
      <c r="A49" s="26">
        <v>34</v>
      </c>
      <c r="B49" s="115"/>
      <c r="C49" s="113" t="s">
        <v>87</v>
      </c>
      <c r="D49" s="113"/>
      <c r="E49" s="114" t="s">
        <v>88</v>
      </c>
      <c r="F49" s="63"/>
      <c r="G49" s="120"/>
      <c r="H49" s="121"/>
      <c r="I49" s="47"/>
      <c r="J49" s="42"/>
      <c r="K49" s="71"/>
      <c r="L49" s="69">
        <f t="shared" si="2"/>
        <v>0</v>
      </c>
      <c r="M49" s="49"/>
      <c r="N49" s="39"/>
      <c r="O49" s="50"/>
      <c r="P49" s="49"/>
      <c r="Q49" s="50"/>
      <c r="R49" s="51"/>
      <c r="S49" s="47"/>
    </row>
    <row r="50" spans="1:19" ht="33.75" customHeight="1">
      <c r="A50" s="26">
        <v>35</v>
      </c>
      <c r="B50" s="115"/>
      <c r="C50" s="113" t="s">
        <v>87</v>
      </c>
      <c r="D50" s="113"/>
      <c r="E50" s="114" t="s">
        <v>88</v>
      </c>
      <c r="F50" s="63"/>
      <c r="G50" s="120"/>
      <c r="H50" s="121"/>
      <c r="I50" s="47"/>
      <c r="J50" s="42"/>
      <c r="K50" s="71"/>
      <c r="L50" s="69">
        <f t="shared" si="2"/>
        <v>0</v>
      </c>
      <c r="M50" s="49"/>
      <c r="N50" s="39"/>
      <c r="O50" s="50"/>
      <c r="P50" s="49"/>
      <c r="Q50" s="50"/>
      <c r="R50" s="51"/>
      <c r="S50" s="47"/>
    </row>
    <row r="51" spans="1:19" ht="33.75" customHeight="1">
      <c r="A51" s="26">
        <v>36</v>
      </c>
      <c r="B51" s="115"/>
      <c r="C51" s="113" t="s">
        <v>87</v>
      </c>
      <c r="D51" s="113"/>
      <c r="E51" s="114" t="s">
        <v>88</v>
      </c>
      <c r="F51" s="63"/>
      <c r="G51" s="120"/>
      <c r="H51" s="121"/>
      <c r="I51" s="47"/>
      <c r="J51" s="42"/>
      <c r="K51" s="71"/>
      <c r="L51" s="69">
        <f t="shared" si="2"/>
        <v>0</v>
      </c>
      <c r="M51" s="49"/>
      <c r="N51" s="39"/>
      <c r="O51" s="50"/>
      <c r="P51" s="49"/>
      <c r="Q51" s="50"/>
      <c r="R51" s="51"/>
      <c r="S51" s="47"/>
    </row>
    <row r="52" spans="1:19" ht="33.75" customHeight="1">
      <c r="A52" s="26">
        <v>37</v>
      </c>
      <c r="B52" s="115"/>
      <c r="C52" s="113" t="s">
        <v>87</v>
      </c>
      <c r="D52" s="113"/>
      <c r="E52" s="114" t="s">
        <v>88</v>
      </c>
      <c r="F52" s="63"/>
      <c r="G52" s="120"/>
      <c r="H52" s="121"/>
      <c r="I52" s="47"/>
      <c r="J52" s="42"/>
      <c r="K52" s="71"/>
      <c r="L52" s="69">
        <f t="shared" ref="L52:L57" si="3">IF(OR(K52="介護予防訪問",K52="介護予防通所"),"Ａ（原則的）",IF(OR(K52="くらし元気",K52="短期集中",K52="筋力向上"),"Ｂ（簡略化）",IF(OR(K52="生活サポート"),"Ｃ（初回のみ）",)))</f>
        <v>0</v>
      </c>
      <c r="M52" s="49"/>
      <c r="N52" s="39"/>
      <c r="O52" s="50"/>
      <c r="P52" s="49"/>
      <c r="Q52" s="50"/>
      <c r="R52" s="51"/>
      <c r="S52" s="47"/>
    </row>
    <row r="53" spans="1:19" ht="33.75" customHeight="1">
      <c r="A53" s="26">
        <v>38</v>
      </c>
      <c r="B53" s="115"/>
      <c r="C53" s="113" t="s">
        <v>87</v>
      </c>
      <c r="D53" s="113"/>
      <c r="E53" s="114" t="s">
        <v>88</v>
      </c>
      <c r="F53" s="63"/>
      <c r="G53" s="120"/>
      <c r="H53" s="121"/>
      <c r="I53" s="47"/>
      <c r="J53" s="42"/>
      <c r="K53" s="71"/>
      <c r="L53" s="69">
        <f t="shared" si="3"/>
        <v>0</v>
      </c>
      <c r="M53" s="49"/>
      <c r="N53" s="39"/>
      <c r="O53" s="50"/>
      <c r="P53" s="49"/>
      <c r="Q53" s="50"/>
      <c r="R53" s="51"/>
      <c r="S53" s="47"/>
    </row>
    <row r="54" spans="1:19" ht="33.75" customHeight="1">
      <c r="A54" s="26">
        <v>39</v>
      </c>
      <c r="B54" s="115"/>
      <c r="C54" s="113" t="s">
        <v>87</v>
      </c>
      <c r="D54" s="113"/>
      <c r="E54" s="114" t="s">
        <v>88</v>
      </c>
      <c r="F54" s="63"/>
      <c r="G54" s="120"/>
      <c r="H54" s="121"/>
      <c r="I54" s="47"/>
      <c r="J54" s="42"/>
      <c r="K54" s="71"/>
      <c r="L54" s="69">
        <f t="shared" si="3"/>
        <v>0</v>
      </c>
      <c r="M54" s="49"/>
      <c r="N54" s="39"/>
      <c r="O54" s="50"/>
      <c r="P54" s="49"/>
      <c r="Q54" s="50"/>
      <c r="R54" s="51"/>
      <c r="S54" s="47"/>
    </row>
    <row r="55" spans="1:19" ht="33.75" customHeight="1">
      <c r="A55" s="26">
        <v>40</v>
      </c>
      <c r="B55" s="115"/>
      <c r="C55" s="113" t="s">
        <v>87</v>
      </c>
      <c r="D55" s="113"/>
      <c r="E55" s="114" t="s">
        <v>88</v>
      </c>
      <c r="F55" s="63"/>
      <c r="G55" s="120"/>
      <c r="H55" s="121"/>
      <c r="I55" s="47"/>
      <c r="J55" s="42"/>
      <c r="K55" s="71"/>
      <c r="L55" s="69">
        <f t="shared" si="3"/>
        <v>0</v>
      </c>
      <c r="M55" s="49"/>
      <c r="N55" s="39"/>
      <c r="O55" s="50"/>
      <c r="P55" s="49"/>
      <c r="Q55" s="50"/>
      <c r="R55" s="51"/>
      <c r="S55" s="47"/>
    </row>
    <row r="56" spans="1:19" ht="33.75" customHeight="1">
      <c r="A56" s="26">
        <v>41</v>
      </c>
      <c r="B56" s="115"/>
      <c r="C56" s="113" t="s">
        <v>87</v>
      </c>
      <c r="D56" s="113"/>
      <c r="E56" s="114" t="s">
        <v>88</v>
      </c>
      <c r="F56" s="63"/>
      <c r="G56" s="120"/>
      <c r="H56" s="121"/>
      <c r="I56" s="47"/>
      <c r="J56" s="42"/>
      <c r="K56" s="71"/>
      <c r="L56" s="69">
        <f t="shared" si="3"/>
        <v>0</v>
      </c>
      <c r="M56" s="49"/>
      <c r="N56" s="39"/>
      <c r="O56" s="50"/>
      <c r="P56" s="49"/>
      <c r="Q56" s="50"/>
      <c r="R56" s="51"/>
      <c r="S56" s="47"/>
    </row>
    <row r="57" spans="1:19" ht="33.75" customHeight="1">
      <c r="A57" s="26">
        <v>42</v>
      </c>
      <c r="B57" s="115"/>
      <c r="C57" s="113" t="s">
        <v>87</v>
      </c>
      <c r="D57" s="113"/>
      <c r="E57" s="114" t="s">
        <v>88</v>
      </c>
      <c r="F57" s="63"/>
      <c r="G57" s="120"/>
      <c r="H57" s="121"/>
      <c r="I57" s="47"/>
      <c r="J57" s="42"/>
      <c r="K57" s="71"/>
      <c r="L57" s="69">
        <f t="shared" si="3"/>
        <v>0</v>
      </c>
      <c r="M57" s="49"/>
      <c r="N57" s="39"/>
      <c r="O57" s="50"/>
      <c r="P57" s="49"/>
      <c r="Q57" s="50"/>
      <c r="R57" s="51"/>
      <c r="S57" s="47"/>
    </row>
    <row r="58" spans="1:19" ht="33.75" customHeight="1">
      <c r="A58" s="26">
        <v>43</v>
      </c>
      <c r="B58" s="115"/>
      <c r="C58" s="113" t="s">
        <v>87</v>
      </c>
      <c r="D58" s="113"/>
      <c r="E58" s="114" t="s">
        <v>88</v>
      </c>
      <c r="F58" s="63"/>
      <c r="G58" s="120"/>
      <c r="H58" s="121"/>
      <c r="I58" s="47"/>
      <c r="J58" s="42"/>
      <c r="K58" s="71"/>
      <c r="L58" s="69">
        <f t="shared" si="0"/>
        <v>0</v>
      </c>
      <c r="M58" s="49"/>
      <c r="N58" s="39"/>
      <c r="O58" s="50"/>
      <c r="P58" s="49"/>
      <c r="Q58" s="50"/>
      <c r="R58" s="51"/>
      <c r="S58" s="47"/>
    </row>
    <row r="59" spans="1:19" ht="33.75" customHeight="1">
      <c r="A59" s="26">
        <v>44</v>
      </c>
      <c r="B59" s="115"/>
      <c r="C59" s="113" t="s">
        <v>87</v>
      </c>
      <c r="D59" s="113"/>
      <c r="E59" s="114" t="s">
        <v>88</v>
      </c>
      <c r="F59" s="63"/>
      <c r="G59" s="120"/>
      <c r="H59" s="121"/>
      <c r="I59" s="47"/>
      <c r="J59" s="42"/>
      <c r="K59" s="71"/>
      <c r="L59" s="69">
        <f t="shared" si="0"/>
        <v>0</v>
      </c>
      <c r="M59" s="49"/>
      <c r="N59" s="39"/>
      <c r="O59" s="50"/>
      <c r="P59" s="49"/>
      <c r="Q59" s="50"/>
      <c r="R59" s="51"/>
      <c r="S59" s="47"/>
    </row>
    <row r="60" spans="1:19" ht="33.75" customHeight="1">
      <c r="A60" s="26">
        <v>45</v>
      </c>
      <c r="B60" s="115"/>
      <c r="C60" s="113" t="s">
        <v>87</v>
      </c>
      <c r="D60" s="113"/>
      <c r="E60" s="114" t="s">
        <v>88</v>
      </c>
      <c r="F60" s="63"/>
      <c r="G60" s="120"/>
      <c r="H60" s="121"/>
      <c r="I60" s="47"/>
      <c r="J60" s="42"/>
      <c r="K60" s="71"/>
      <c r="L60" s="69">
        <f t="shared" si="0"/>
        <v>0</v>
      </c>
      <c r="M60" s="49"/>
      <c r="N60" s="39"/>
      <c r="O60" s="50"/>
      <c r="P60" s="49"/>
      <c r="Q60" s="50"/>
      <c r="R60" s="51"/>
      <c r="S60" s="47"/>
    </row>
    <row r="61" spans="1:19" ht="33.75" customHeight="1">
      <c r="A61" s="26">
        <v>46</v>
      </c>
      <c r="B61" s="115"/>
      <c r="C61" s="113" t="s">
        <v>87</v>
      </c>
      <c r="D61" s="113"/>
      <c r="E61" s="114" t="s">
        <v>88</v>
      </c>
      <c r="F61" s="63"/>
      <c r="G61" s="120"/>
      <c r="H61" s="121"/>
      <c r="I61" s="47"/>
      <c r="J61" s="42"/>
      <c r="K61" s="71"/>
      <c r="L61" s="69">
        <f t="shared" si="0"/>
        <v>0</v>
      </c>
      <c r="M61" s="49"/>
      <c r="N61" s="39"/>
      <c r="O61" s="50"/>
      <c r="P61" s="49"/>
      <c r="Q61" s="50"/>
      <c r="R61" s="51"/>
      <c r="S61" s="47"/>
    </row>
    <row r="62" spans="1:19" ht="33.75" customHeight="1">
      <c r="A62" s="26">
        <v>47</v>
      </c>
      <c r="B62" s="115"/>
      <c r="C62" s="113" t="s">
        <v>87</v>
      </c>
      <c r="D62" s="113"/>
      <c r="E62" s="114" t="s">
        <v>88</v>
      </c>
      <c r="F62" s="63"/>
      <c r="G62" s="120"/>
      <c r="H62" s="121"/>
      <c r="I62" s="47"/>
      <c r="J62" s="42"/>
      <c r="K62" s="71"/>
      <c r="L62" s="69">
        <f t="shared" si="0"/>
        <v>0</v>
      </c>
      <c r="M62" s="49"/>
      <c r="N62" s="39"/>
      <c r="O62" s="50"/>
      <c r="P62" s="49"/>
      <c r="Q62" s="50"/>
      <c r="R62" s="51"/>
      <c r="S62" s="47"/>
    </row>
    <row r="63" spans="1:19" ht="33.75" customHeight="1">
      <c r="A63" s="26">
        <v>48</v>
      </c>
      <c r="B63" s="115"/>
      <c r="C63" s="113" t="s">
        <v>87</v>
      </c>
      <c r="D63" s="113"/>
      <c r="E63" s="114" t="s">
        <v>88</v>
      </c>
      <c r="F63" s="63"/>
      <c r="G63" s="120"/>
      <c r="H63" s="121"/>
      <c r="I63" s="47"/>
      <c r="J63" s="42"/>
      <c r="K63" s="71"/>
      <c r="L63" s="69">
        <f t="shared" si="0"/>
        <v>0</v>
      </c>
      <c r="M63" s="49"/>
      <c r="N63" s="39"/>
      <c r="O63" s="50"/>
      <c r="P63" s="49"/>
      <c r="Q63" s="50"/>
      <c r="R63" s="51"/>
      <c r="S63" s="47"/>
    </row>
    <row r="64" spans="1:19" ht="33.75" customHeight="1">
      <c r="A64" s="26">
        <v>49</v>
      </c>
      <c r="B64" s="115"/>
      <c r="C64" s="113" t="s">
        <v>87</v>
      </c>
      <c r="D64" s="113"/>
      <c r="E64" s="114" t="s">
        <v>88</v>
      </c>
      <c r="F64" s="63"/>
      <c r="G64" s="120"/>
      <c r="H64" s="121"/>
      <c r="I64" s="47"/>
      <c r="J64" s="42"/>
      <c r="K64" s="71"/>
      <c r="L64" s="69">
        <f t="shared" si="0"/>
        <v>0</v>
      </c>
      <c r="M64" s="49"/>
      <c r="N64" s="39"/>
      <c r="O64" s="50"/>
      <c r="P64" s="49"/>
      <c r="Q64" s="50"/>
      <c r="R64" s="51"/>
      <c r="S64" s="47"/>
    </row>
    <row r="65" spans="1:19" ht="33.75" customHeight="1" thickBot="1">
      <c r="A65" s="27">
        <v>50</v>
      </c>
      <c r="B65" s="116"/>
      <c r="C65" s="117" t="s">
        <v>87</v>
      </c>
      <c r="D65" s="117"/>
      <c r="E65" s="118" t="s">
        <v>88</v>
      </c>
      <c r="F65" s="100"/>
      <c r="G65" s="159"/>
      <c r="H65" s="160"/>
      <c r="I65" s="48"/>
      <c r="J65" s="44"/>
      <c r="K65" s="72"/>
      <c r="L65" s="70">
        <f t="shared" si="0"/>
        <v>0</v>
      </c>
      <c r="M65" s="52"/>
      <c r="N65" s="48"/>
      <c r="O65" s="53"/>
      <c r="P65" s="52"/>
      <c r="Q65" s="54"/>
      <c r="R65" s="55"/>
      <c r="S65" s="56"/>
    </row>
    <row r="66" spans="1:19" s="62" customFormat="1" ht="29.25" customHeight="1" thickTop="1">
      <c r="A66" s="153"/>
      <c r="B66" s="154"/>
      <c r="C66" s="154"/>
      <c r="D66" s="154"/>
      <c r="E66" s="154"/>
      <c r="F66" s="154"/>
      <c r="G66" s="154"/>
      <c r="H66" s="154"/>
      <c r="I66" s="154"/>
      <c r="J66" s="154"/>
      <c r="K66" s="155"/>
      <c r="L66" s="57" t="s">
        <v>53</v>
      </c>
      <c r="M66" s="58">
        <f>COUNTA(M16:M65)</f>
        <v>3</v>
      </c>
      <c r="N66" s="59">
        <f t="shared" ref="N66:R66" si="4">COUNTA(N16:N65)</f>
        <v>1</v>
      </c>
      <c r="O66" s="60">
        <f t="shared" si="4"/>
        <v>1</v>
      </c>
      <c r="P66" s="58">
        <f t="shared" si="4"/>
        <v>2</v>
      </c>
      <c r="Q66" s="60">
        <f t="shared" si="4"/>
        <v>1</v>
      </c>
      <c r="R66" s="61">
        <f t="shared" si="4"/>
        <v>1</v>
      </c>
      <c r="S66" s="106"/>
    </row>
    <row r="67" spans="1:19" s="62" customFormat="1" ht="29.25" customHeight="1" thickBot="1">
      <c r="A67" s="156"/>
      <c r="B67" s="157"/>
      <c r="C67" s="157"/>
      <c r="D67" s="157"/>
      <c r="E67" s="157"/>
      <c r="F67" s="157"/>
      <c r="G67" s="157"/>
      <c r="H67" s="157"/>
      <c r="I67" s="157"/>
      <c r="J67" s="157"/>
      <c r="K67" s="158"/>
      <c r="L67" s="64" t="s">
        <v>54</v>
      </c>
      <c r="M67" s="65">
        <f>M66*4300</f>
        <v>12900</v>
      </c>
      <c r="N67" s="66">
        <f>N66*3000</f>
        <v>3000</v>
      </c>
      <c r="O67" s="67">
        <f>O66*3000</f>
        <v>3000</v>
      </c>
      <c r="P67" s="65">
        <f>P66*3500</f>
        <v>7000</v>
      </c>
      <c r="Q67" s="67">
        <f>Q66*350</f>
        <v>350</v>
      </c>
      <c r="R67" s="68">
        <f>R66*750</f>
        <v>750</v>
      </c>
      <c r="S67" s="107"/>
    </row>
    <row r="68" spans="1:19" ht="19.5" customHeight="1">
      <c r="A68" s="28"/>
      <c r="B68" s="28"/>
      <c r="C68" s="28"/>
      <c r="D68" s="28"/>
      <c r="E68" s="28"/>
      <c r="F68" s="2"/>
      <c r="G68" s="2"/>
      <c r="H68" s="2"/>
      <c r="I68" s="2"/>
      <c r="J68" s="28"/>
      <c r="K68" s="28"/>
      <c r="L68" s="9"/>
      <c r="M68" s="16"/>
      <c r="N68" s="16"/>
      <c r="O68" s="16"/>
      <c r="P68" s="16"/>
      <c r="Q68" s="16"/>
      <c r="R68" s="16"/>
      <c r="S68" s="16"/>
    </row>
    <row r="69" spans="1:19" ht="19.5" customHeight="1">
      <c r="A69" s="28"/>
      <c r="B69" s="28"/>
      <c r="C69" s="28"/>
      <c r="D69" s="28"/>
      <c r="E69" s="28"/>
      <c r="F69" s="2"/>
      <c r="G69" s="2"/>
      <c r="H69" s="2"/>
      <c r="I69" s="2"/>
      <c r="J69" s="28"/>
      <c r="K69" s="28"/>
    </row>
    <row r="70" spans="1:19" ht="34.5" customHeight="1">
      <c r="A70" s="28"/>
      <c r="B70" s="28"/>
      <c r="C70" s="28"/>
      <c r="D70" s="28"/>
      <c r="E70" s="28"/>
      <c r="F70" s="2"/>
      <c r="G70" s="2"/>
      <c r="H70" s="28"/>
      <c r="I70" s="28"/>
      <c r="J70" s="171" t="s">
        <v>57</v>
      </c>
      <c r="K70" s="171"/>
      <c r="L70" s="171"/>
      <c r="M70" s="10"/>
      <c r="N70" s="16"/>
      <c r="O70" s="16"/>
      <c r="P70" s="16"/>
      <c r="Q70" s="16"/>
      <c r="R70" s="16"/>
      <c r="S70" s="16"/>
    </row>
    <row r="71" spans="1:19" ht="23.25" customHeight="1">
      <c r="A71" s="28"/>
      <c r="B71" s="28"/>
      <c r="C71" s="28"/>
      <c r="D71" s="28"/>
      <c r="E71" s="28"/>
      <c r="F71" s="2"/>
      <c r="G71" s="2"/>
      <c r="H71" s="2"/>
      <c r="I71" s="2"/>
      <c r="J71" s="152"/>
      <c r="K71" s="152"/>
      <c r="L71" s="152"/>
      <c r="M71" s="148" t="s">
        <v>49</v>
      </c>
      <c r="N71" s="149"/>
      <c r="O71" s="149"/>
      <c r="P71" s="150" t="s">
        <v>50</v>
      </c>
      <c r="Q71" s="151"/>
      <c r="R71" s="18" t="s">
        <v>51</v>
      </c>
      <c r="S71" s="146" t="s">
        <v>58</v>
      </c>
    </row>
    <row r="72" spans="1:19" ht="39.75" customHeight="1">
      <c r="A72" s="28"/>
      <c r="B72" s="28"/>
      <c r="C72" s="28"/>
      <c r="D72" s="28"/>
      <c r="E72" s="28"/>
      <c r="F72" s="2"/>
      <c r="G72" s="2"/>
      <c r="H72" s="2"/>
      <c r="I72" s="2"/>
      <c r="J72" s="152"/>
      <c r="K72" s="152"/>
      <c r="L72" s="152"/>
      <c r="M72" s="15" t="s">
        <v>40</v>
      </c>
      <c r="N72" s="15" t="s">
        <v>89</v>
      </c>
      <c r="O72" s="15" t="s">
        <v>41</v>
      </c>
      <c r="P72" s="15" t="s">
        <v>65</v>
      </c>
      <c r="Q72" s="15" t="s">
        <v>47</v>
      </c>
      <c r="R72" s="15" t="s">
        <v>48</v>
      </c>
      <c r="S72" s="147"/>
    </row>
    <row r="73" spans="1:19" ht="24.75" customHeight="1">
      <c r="A73" s="28"/>
      <c r="B73" s="28"/>
      <c r="C73" s="28"/>
      <c r="D73" s="28"/>
      <c r="E73" s="28"/>
      <c r="F73" s="2"/>
      <c r="G73" s="2"/>
      <c r="H73" s="2"/>
      <c r="I73" s="2"/>
      <c r="J73" s="161" t="s">
        <v>55</v>
      </c>
      <c r="K73" s="161"/>
      <c r="L73" s="78" t="s">
        <v>59</v>
      </c>
      <c r="M73" s="74">
        <f t="shared" ref="M73:R73" si="5">COUNTIFS($J$16:$J$65,"支援",M16:M65,"○")</f>
        <v>3</v>
      </c>
      <c r="N73" s="74">
        <f t="shared" si="5"/>
        <v>1</v>
      </c>
      <c r="O73" s="74">
        <f t="shared" si="5"/>
        <v>1</v>
      </c>
      <c r="P73" s="74">
        <f t="shared" si="5"/>
        <v>0</v>
      </c>
      <c r="Q73" s="74">
        <f t="shared" si="5"/>
        <v>1</v>
      </c>
      <c r="R73" s="74">
        <f t="shared" si="5"/>
        <v>0</v>
      </c>
      <c r="S73" s="74">
        <f>SUM(M73:R73)</f>
        <v>6</v>
      </c>
    </row>
    <row r="74" spans="1:19" ht="24.75" customHeight="1">
      <c r="A74" s="28"/>
      <c r="B74" s="28"/>
      <c r="C74" s="28"/>
      <c r="D74" s="28"/>
      <c r="E74" s="28"/>
      <c r="F74" s="2"/>
      <c r="G74" s="2"/>
      <c r="H74" s="2"/>
      <c r="I74" s="2"/>
      <c r="J74" s="161"/>
      <c r="K74" s="161"/>
      <c r="L74" s="75" t="s">
        <v>60</v>
      </c>
      <c r="M74" s="76">
        <f>M73*4300</f>
        <v>12900</v>
      </c>
      <c r="N74" s="76">
        <f>N73*3000</f>
        <v>3000</v>
      </c>
      <c r="O74" s="76">
        <f>O73*3000</f>
        <v>3000</v>
      </c>
      <c r="P74" s="76">
        <f>P73*3500</f>
        <v>0</v>
      </c>
      <c r="Q74" s="76">
        <f>Q73*350</f>
        <v>350</v>
      </c>
      <c r="R74" s="76">
        <f>R73*750</f>
        <v>0</v>
      </c>
      <c r="S74" s="77">
        <f t="shared" ref="S74:S78" si="6">SUM(M74:R74)</f>
        <v>19250</v>
      </c>
    </row>
    <row r="75" spans="1:19" ht="24.75" customHeight="1">
      <c r="A75" s="28"/>
      <c r="B75" s="28"/>
      <c r="C75" s="28"/>
      <c r="D75" s="28"/>
      <c r="E75" s="28"/>
      <c r="F75" s="2"/>
      <c r="G75" s="2"/>
      <c r="H75" s="2"/>
      <c r="I75" s="2"/>
      <c r="J75" s="161" t="s">
        <v>56</v>
      </c>
      <c r="K75" s="161"/>
      <c r="L75" s="73" t="s">
        <v>59</v>
      </c>
      <c r="M75" s="74">
        <f t="shared" ref="M75:R75" si="7">COUNTIFS($J$16:$J$65,"事対",M16:M65,"○")</f>
        <v>0</v>
      </c>
      <c r="N75" s="74">
        <f t="shared" si="7"/>
        <v>0</v>
      </c>
      <c r="O75" s="74">
        <f t="shared" si="7"/>
        <v>0</v>
      </c>
      <c r="P75" s="74">
        <f t="shared" si="7"/>
        <v>2</v>
      </c>
      <c r="Q75" s="74">
        <f t="shared" si="7"/>
        <v>0</v>
      </c>
      <c r="R75" s="74">
        <f t="shared" si="7"/>
        <v>1</v>
      </c>
      <c r="S75" s="74">
        <f t="shared" si="6"/>
        <v>3</v>
      </c>
    </row>
    <row r="76" spans="1:19" ht="24.75" customHeight="1">
      <c r="A76" s="28"/>
      <c r="B76" s="28"/>
      <c r="C76" s="28"/>
      <c r="D76" s="28"/>
      <c r="E76" s="28"/>
      <c r="F76" s="2"/>
      <c r="G76" s="2"/>
      <c r="H76" s="2"/>
      <c r="I76" s="2"/>
      <c r="J76" s="161"/>
      <c r="K76" s="161"/>
      <c r="L76" s="75" t="s">
        <v>60</v>
      </c>
      <c r="M76" s="76">
        <f>M75*4300</f>
        <v>0</v>
      </c>
      <c r="N76" s="76">
        <f>N75*3000</f>
        <v>0</v>
      </c>
      <c r="O76" s="76">
        <f>O75*3000</f>
        <v>0</v>
      </c>
      <c r="P76" s="76">
        <f>P75*3500</f>
        <v>7000</v>
      </c>
      <c r="Q76" s="76">
        <f>Q75*350</f>
        <v>0</v>
      </c>
      <c r="R76" s="76">
        <f>R75*750</f>
        <v>750</v>
      </c>
      <c r="S76" s="77">
        <f t="shared" si="6"/>
        <v>7750</v>
      </c>
    </row>
    <row r="77" spans="1:19" ht="24.75" customHeight="1">
      <c r="A77" s="28"/>
      <c r="B77" s="28"/>
      <c r="C77" s="28"/>
      <c r="D77" s="28"/>
      <c r="E77" s="28"/>
      <c r="F77" s="2"/>
      <c r="G77" s="2"/>
      <c r="H77" s="2"/>
      <c r="I77" s="2"/>
      <c r="J77" s="161" t="s">
        <v>46</v>
      </c>
      <c r="K77" s="161"/>
      <c r="L77" s="73" t="s">
        <v>59</v>
      </c>
      <c r="M77" s="74">
        <f>SUM(M73,M75)</f>
        <v>3</v>
      </c>
      <c r="N77" s="74">
        <f t="shared" ref="N77:R77" si="8">SUM(N73,N75)</f>
        <v>1</v>
      </c>
      <c r="O77" s="74">
        <f t="shared" si="8"/>
        <v>1</v>
      </c>
      <c r="P77" s="74">
        <f t="shared" si="8"/>
        <v>2</v>
      </c>
      <c r="Q77" s="74">
        <f t="shared" si="8"/>
        <v>1</v>
      </c>
      <c r="R77" s="74">
        <f t="shared" si="8"/>
        <v>1</v>
      </c>
      <c r="S77" s="74">
        <f t="shared" si="6"/>
        <v>9</v>
      </c>
    </row>
    <row r="78" spans="1:19" ht="24.75" customHeight="1">
      <c r="J78" s="161"/>
      <c r="K78" s="161"/>
      <c r="L78" s="75" t="s">
        <v>60</v>
      </c>
      <c r="M78" s="77">
        <f>SUM(M74,M76)</f>
        <v>12900</v>
      </c>
      <c r="N78" s="76">
        <f t="shared" ref="N78:R78" si="9">SUM(N74,N76)</f>
        <v>3000</v>
      </c>
      <c r="O78" s="76">
        <f t="shared" si="9"/>
        <v>3000</v>
      </c>
      <c r="P78" s="76">
        <f t="shared" si="9"/>
        <v>7000</v>
      </c>
      <c r="Q78" s="76">
        <f t="shared" si="9"/>
        <v>350</v>
      </c>
      <c r="R78" s="76">
        <f t="shared" si="9"/>
        <v>750</v>
      </c>
      <c r="S78" s="77">
        <f t="shared" si="6"/>
        <v>27000</v>
      </c>
    </row>
    <row r="79" spans="1:19" ht="24.75" customHeight="1"/>
    <row r="80" spans="1:19" ht="24.75" customHeight="1">
      <c r="K80" s="4" t="s">
        <v>70</v>
      </c>
    </row>
    <row r="81" spans="10:19" ht="24.75" customHeight="1">
      <c r="J81" s="152"/>
      <c r="K81" s="152"/>
      <c r="L81" s="152"/>
      <c r="M81" s="148" t="s">
        <v>49</v>
      </c>
      <c r="N81" s="149"/>
      <c r="O81" s="149"/>
      <c r="P81" s="150" t="s">
        <v>50</v>
      </c>
      <c r="Q81" s="151"/>
      <c r="R81" s="18" t="s">
        <v>51</v>
      </c>
      <c r="S81" s="146" t="s">
        <v>46</v>
      </c>
    </row>
    <row r="82" spans="10:19" ht="39.75" customHeight="1">
      <c r="J82" s="152"/>
      <c r="K82" s="152"/>
      <c r="L82" s="152"/>
      <c r="M82" s="15" t="s">
        <v>40</v>
      </c>
      <c r="N82" s="15" t="s">
        <v>89</v>
      </c>
      <c r="O82" s="15" t="s">
        <v>41</v>
      </c>
      <c r="P82" s="15" t="s">
        <v>65</v>
      </c>
      <c r="Q82" s="15" t="s">
        <v>47</v>
      </c>
      <c r="R82" s="15" t="s">
        <v>48</v>
      </c>
      <c r="S82" s="147"/>
    </row>
    <row r="83" spans="10:19" ht="24.75" customHeight="1">
      <c r="J83" s="161" t="s">
        <v>55</v>
      </c>
      <c r="K83" s="161"/>
      <c r="L83" s="78" t="s">
        <v>59</v>
      </c>
      <c r="M83" s="79">
        <f>COUNTIFS($I$16:$I$65,"○",$J$16:$J$65,"支援",M16:M65,"○")</f>
        <v>1</v>
      </c>
      <c r="N83" s="79">
        <f t="shared" ref="N83:R83" si="10">COUNTIFS($I$16:$I$65,"○",$J$16:$J$65,"支援",N16:N65,"○")</f>
        <v>0</v>
      </c>
      <c r="O83" s="79">
        <f t="shared" si="10"/>
        <v>0</v>
      </c>
      <c r="P83" s="79">
        <f t="shared" si="10"/>
        <v>0</v>
      </c>
      <c r="Q83" s="79">
        <f t="shared" si="10"/>
        <v>0</v>
      </c>
      <c r="R83" s="79">
        <f t="shared" si="10"/>
        <v>0</v>
      </c>
      <c r="S83" s="74">
        <f>SUM(M83:R83)</f>
        <v>1</v>
      </c>
    </row>
    <row r="84" spans="10:19" ht="24.75" customHeight="1">
      <c r="J84" s="161"/>
      <c r="K84" s="161"/>
      <c r="L84" s="75" t="s">
        <v>60</v>
      </c>
      <c r="M84" s="76">
        <f>M83*4300</f>
        <v>4300</v>
      </c>
      <c r="N84" s="76">
        <f>N83*3000</f>
        <v>0</v>
      </c>
      <c r="O84" s="76">
        <f>O83*3000</f>
        <v>0</v>
      </c>
      <c r="P84" s="76">
        <f>P83*3500</f>
        <v>0</v>
      </c>
      <c r="Q84" s="76">
        <f>Q83*350</f>
        <v>0</v>
      </c>
      <c r="R84" s="76">
        <f>R83*750</f>
        <v>0</v>
      </c>
      <c r="S84" s="77">
        <f t="shared" ref="S84:S88" si="11">SUM(M84:R84)</f>
        <v>4300</v>
      </c>
    </row>
    <row r="85" spans="10:19" ht="24.75" customHeight="1">
      <c r="J85" s="161" t="s">
        <v>56</v>
      </c>
      <c r="K85" s="161"/>
      <c r="L85" s="73" t="s">
        <v>59</v>
      </c>
      <c r="M85" s="79">
        <f>COUNTIFS($I$16:$I$65,"○",$J$16:$J$65,"事対",M16:M65,"○")</f>
        <v>0</v>
      </c>
      <c r="N85" s="79">
        <f t="shared" ref="N85:R85" si="12">COUNTIFS($I$16:$I$65,"○",$J$16:$J$65,"事対",N16:N65,"○")</f>
        <v>0</v>
      </c>
      <c r="O85" s="79">
        <f t="shared" si="12"/>
        <v>0</v>
      </c>
      <c r="P85" s="79">
        <f t="shared" si="12"/>
        <v>1</v>
      </c>
      <c r="Q85" s="79">
        <f t="shared" si="12"/>
        <v>0</v>
      </c>
      <c r="R85" s="79">
        <f t="shared" si="12"/>
        <v>0</v>
      </c>
      <c r="S85" s="74">
        <f t="shared" si="11"/>
        <v>1</v>
      </c>
    </row>
    <row r="86" spans="10:19" ht="24.75" customHeight="1">
      <c r="J86" s="161"/>
      <c r="K86" s="161"/>
      <c r="L86" s="75" t="s">
        <v>60</v>
      </c>
      <c r="M86" s="76">
        <f>M85*4300</f>
        <v>0</v>
      </c>
      <c r="N86" s="76">
        <f>N85*3000</f>
        <v>0</v>
      </c>
      <c r="O86" s="76">
        <f>O85*3000</f>
        <v>0</v>
      </c>
      <c r="P86" s="76">
        <f>P85*3500</f>
        <v>3500</v>
      </c>
      <c r="Q86" s="76">
        <f>Q85*350</f>
        <v>0</v>
      </c>
      <c r="R86" s="76">
        <f>R85*750</f>
        <v>0</v>
      </c>
      <c r="S86" s="77">
        <f t="shared" si="11"/>
        <v>3500</v>
      </c>
    </row>
    <row r="87" spans="10:19" ht="24.75" customHeight="1">
      <c r="J87" s="161" t="s">
        <v>46</v>
      </c>
      <c r="K87" s="161"/>
      <c r="L87" s="73" t="s">
        <v>59</v>
      </c>
      <c r="M87" s="74">
        <f>SUM(M83,M85)</f>
        <v>1</v>
      </c>
      <c r="N87" s="74">
        <f t="shared" ref="N87:R87" si="13">SUM(N83,N85)</f>
        <v>0</v>
      </c>
      <c r="O87" s="74">
        <f t="shared" si="13"/>
        <v>0</v>
      </c>
      <c r="P87" s="74">
        <f t="shared" si="13"/>
        <v>1</v>
      </c>
      <c r="Q87" s="74">
        <f t="shared" si="13"/>
        <v>0</v>
      </c>
      <c r="R87" s="74">
        <f t="shared" si="13"/>
        <v>0</v>
      </c>
      <c r="S87" s="74">
        <f t="shared" si="11"/>
        <v>2</v>
      </c>
    </row>
    <row r="88" spans="10:19" ht="24.75" customHeight="1">
      <c r="J88" s="161"/>
      <c r="K88" s="161"/>
      <c r="L88" s="75" t="s">
        <v>60</v>
      </c>
      <c r="M88" s="77">
        <f>SUM(M84,M86)</f>
        <v>4300</v>
      </c>
      <c r="N88" s="76">
        <f t="shared" ref="N88:R88" si="14">SUM(N84,N86)</f>
        <v>0</v>
      </c>
      <c r="O88" s="76">
        <f t="shared" si="14"/>
        <v>0</v>
      </c>
      <c r="P88" s="76">
        <f t="shared" si="14"/>
        <v>3500</v>
      </c>
      <c r="Q88" s="76">
        <f t="shared" si="14"/>
        <v>0</v>
      </c>
      <c r="R88" s="76">
        <f t="shared" si="14"/>
        <v>0</v>
      </c>
      <c r="S88" s="77">
        <f t="shared" si="11"/>
        <v>7800</v>
      </c>
    </row>
    <row r="89" spans="10:19" ht="24.75" customHeight="1"/>
    <row r="90" spans="10:19" ht="24.75" customHeight="1"/>
    <row r="91" spans="10:19" ht="24.75" customHeight="1"/>
    <row r="92" spans="10:19" ht="24.75" customHeight="1"/>
    <row r="93" spans="10:19" ht="24.75" customHeight="1"/>
    <row r="94" spans="10:19" ht="24.75" customHeight="1"/>
    <row r="95" spans="10:19" ht="24.75" customHeight="1"/>
    <row r="96" spans="10:19" ht="24.75" customHeight="1"/>
    <row r="97" ht="24.75" customHeight="1"/>
  </sheetData>
  <mergeCells count="83">
    <mergeCell ref="G20:H20"/>
    <mergeCell ref="G59:H59"/>
    <mergeCell ref="G60:H60"/>
    <mergeCell ref="G61:H61"/>
    <mergeCell ref="G32:H32"/>
    <mergeCell ref="G50:H50"/>
    <mergeCell ref="G51:H51"/>
    <mergeCell ref="G37:H37"/>
    <mergeCell ref="J87:K88"/>
    <mergeCell ref="M81:O81"/>
    <mergeCell ref="P81:Q81"/>
    <mergeCell ref="J70:L70"/>
    <mergeCell ref="J73:K74"/>
    <mergeCell ref="J85:K86"/>
    <mergeCell ref="S81:S82"/>
    <mergeCell ref="J81:L82"/>
    <mergeCell ref="J83:K84"/>
    <mergeCell ref="J75:K76"/>
    <mergeCell ref="J77:K78"/>
    <mergeCell ref="S71:S72"/>
    <mergeCell ref="M71:O71"/>
    <mergeCell ref="P71:Q71"/>
    <mergeCell ref="J71:L72"/>
    <mergeCell ref="G52:H52"/>
    <mergeCell ref="G53:H53"/>
    <mergeCell ref="G54:H54"/>
    <mergeCell ref="G55:H55"/>
    <mergeCell ref="G56:H56"/>
    <mergeCell ref="A66:K66"/>
    <mergeCell ref="A67:K67"/>
    <mergeCell ref="G62:H62"/>
    <mergeCell ref="G63:H63"/>
    <mergeCell ref="G64:H64"/>
    <mergeCell ref="G65:H65"/>
    <mergeCell ref="G58:H58"/>
    <mergeCell ref="G21:H21"/>
    <mergeCell ref="G28:H28"/>
    <mergeCell ref="G29:H29"/>
    <mergeCell ref="G30:H30"/>
    <mergeCell ref="G31:H31"/>
    <mergeCell ref="G22:H22"/>
    <mergeCell ref="G23:H23"/>
    <mergeCell ref="G24:H24"/>
    <mergeCell ref="G25:H25"/>
    <mergeCell ref="G26:H26"/>
    <mergeCell ref="G27:H27"/>
    <mergeCell ref="G33:H33"/>
    <mergeCell ref="G34:H34"/>
    <mergeCell ref="G35:H35"/>
    <mergeCell ref="G36:H36"/>
    <mergeCell ref="G49:H49"/>
    <mergeCell ref="G38:H38"/>
    <mergeCell ref="N6:S6"/>
    <mergeCell ref="G16:H16"/>
    <mergeCell ref="A9:S9"/>
    <mergeCell ref="A13:A15"/>
    <mergeCell ref="F13:F15"/>
    <mergeCell ref="J13:J15"/>
    <mergeCell ref="L13:R13"/>
    <mergeCell ref="L14:L15"/>
    <mergeCell ref="M14:O14"/>
    <mergeCell ref="P14:Q14"/>
    <mergeCell ref="I13:I15"/>
    <mergeCell ref="K13:K15"/>
    <mergeCell ref="S13:S15"/>
    <mergeCell ref="G13:H15"/>
    <mergeCell ref="B13:E15"/>
    <mergeCell ref="P1:S1"/>
    <mergeCell ref="G57:H57"/>
    <mergeCell ref="G39:H39"/>
    <mergeCell ref="G40:H40"/>
    <mergeCell ref="G41:H41"/>
    <mergeCell ref="G42:H42"/>
    <mergeCell ref="G43:H43"/>
    <mergeCell ref="G44:H44"/>
    <mergeCell ref="G45:H45"/>
    <mergeCell ref="G46:H46"/>
    <mergeCell ref="G47:H47"/>
    <mergeCell ref="G48:H48"/>
    <mergeCell ref="G17:H17"/>
    <mergeCell ref="G18:H18"/>
    <mergeCell ref="G19:H19"/>
    <mergeCell ref="N5:S5"/>
  </mergeCells>
  <phoneticPr fontId="2"/>
  <conditionalFormatting sqref="P16:R65">
    <cfRule type="expression" dxfId="23" priority="17">
      <formula>$K16="介護予防通所"</formula>
    </cfRule>
  </conditionalFormatting>
  <conditionalFormatting sqref="R16:R65">
    <cfRule type="expression" dxfId="22" priority="7">
      <formula>$K16="短期集中"</formula>
    </cfRule>
    <cfRule type="expression" dxfId="21" priority="9">
      <formula>$K16="筋力向上"</formula>
    </cfRule>
    <cfRule type="expression" dxfId="20" priority="10">
      <formula>$K16="介護予防訪問"</formula>
    </cfRule>
    <cfRule type="expression" dxfId="19" priority="16">
      <formula>$K16="くらし元気"</formula>
    </cfRule>
  </conditionalFormatting>
  <conditionalFormatting sqref="M16:O65">
    <cfRule type="expression" dxfId="18" priority="15">
      <formula>$K16="くらし元気"</formula>
    </cfRule>
  </conditionalFormatting>
  <conditionalFormatting sqref="M16:O65">
    <cfRule type="expression" dxfId="17" priority="14">
      <formula>$K16="生活サポート"</formula>
    </cfRule>
  </conditionalFormatting>
  <conditionalFormatting sqref="P16:Q65">
    <cfRule type="expression" dxfId="16" priority="13">
      <formula>$K16="介護予防訪問"</formula>
    </cfRule>
  </conditionalFormatting>
  <conditionalFormatting sqref="P16:P65">
    <cfRule type="expression" dxfId="15" priority="8">
      <formula>$K16="生活サポート"</formula>
    </cfRule>
  </conditionalFormatting>
  <conditionalFormatting sqref="M16:O65">
    <cfRule type="expression" dxfId="14" priority="5">
      <formula>$K16="筋力向上"</formula>
    </cfRule>
    <cfRule type="expression" dxfId="13" priority="6">
      <formula>$K16="短期集中"</formula>
    </cfRule>
  </conditionalFormatting>
  <conditionalFormatting sqref="Q16:Q65">
    <cfRule type="expression" dxfId="12" priority="3">
      <formula>$K16="短期集中"</formula>
    </cfRule>
    <cfRule type="expression" dxfId="11" priority="4">
      <formula>$K16="生活サポート"</formula>
    </cfRule>
  </conditionalFormatting>
  <conditionalFormatting sqref="Q16:Q65">
    <cfRule type="expression" dxfId="10" priority="20">
      <formula>$K16:$Q$65="筋力向上"</formula>
    </cfRule>
  </conditionalFormatting>
  <dataValidations disablePrompts="1" count="5">
    <dataValidation type="list" allowBlank="1" showInputMessage="1" showErrorMessage="1" sqref="J68:K69 J16:J65">
      <formula1>$U$15:$U$16</formula1>
    </dataValidation>
    <dataValidation type="list" allowBlank="1" showInputMessage="1" showErrorMessage="1" sqref="M16:R65">
      <formula1>$U$33:$U$34</formula1>
    </dataValidation>
    <dataValidation type="list" allowBlank="1" showInputMessage="1" showErrorMessage="1" sqref="S17:S65">
      <formula1>$U$36:$U$38</formula1>
    </dataValidation>
    <dataValidation type="list" allowBlank="1" showInputMessage="1" showErrorMessage="1" sqref="K16:K65">
      <formula1>$U$25:$U$30</formula1>
    </dataValidation>
    <dataValidation type="list" allowBlank="1" showInputMessage="1" showErrorMessage="1" sqref="I16:I65">
      <formula1>$U$13:$U$14</formula1>
    </dataValidation>
  </dataValidations>
  <pageMargins left="0.93" right="0.21" top="0.72" bottom="0.19685039370078741" header="0.39" footer="0.11811023622047245"/>
  <pageSetup paperSize="9" scale="46" orientation="portrait" r:id="rId1"/>
  <headerFooter alignWithMargins="0">
    <oddHeader>&amp;L&amp;20（地域包括支援センター　→　長岡市）&amp;R&amp;"ＭＳ Ｐゴシック,太字"&amp;26別紙４</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7"/>
  <sheetViews>
    <sheetView showZeros="0" tabSelected="1" view="pageLayout" topLeftCell="I64" zoomScaleNormal="100" zoomScaleSheetLayoutView="70" workbookViewId="0">
      <selection activeCell="F70" sqref="F70"/>
    </sheetView>
  </sheetViews>
  <sheetFormatPr defaultRowHeight="13.5"/>
  <cols>
    <col min="1" max="5" width="4.625" style="24" customWidth="1"/>
    <col min="6" max="6" width="14.875" style="4" customWidth="1"/>
    <col min="7" max="8" width="8" style="4" customWidth="1"/>
    <col min="9" max="10" width="10.75" style="4" customWidth="1"/>
    <col min="11" max="11" width="15.625" style="4" customWidth="1"/>
    <col min="12" max="12" width="13.625" style="4" customWidth="1"/>
    <col min="13" max="17" width="11.875" style="4" customWidth="1"/>
    <col min="18" max="18" width="22.125" style="4" customWidth="1"/>
    <col min="19" max="19" width="19.125" style="4" customWidth="1"/>
    <col min="20" max="20" width="15" style="4" customWidth="1"/>
    <col min="21" max="21" width="11.5" style="4" customWidth="1"/>
    <col min="22" max="22" width="22.625" style="4" customWidth="1"/>
    <col min="23" max="23" width="33.625" style="4" customWidth="1"/>
    <col min="24" max="24" width="41.625" style="4" customWidth="1"/>
    <col min="25" max="25" width="9" style="4"/>
    <col min="26" max="26" width="10.5" style="4" customWidth="1"/>
    <col min="27" max="16384" width="9" style="4"/>
  </cols>
  <sheetData>
    <row r="1" spans="1:28" s="94" customFormat="1" ht="33" customHeight="1">
      <c r="A1" s="91"/>
      <c r="B1" s="91"/>
      <c r="C1" s="91"/>
      <c r="D1" s="91"/>
      <c r="E1" s="91"/>
      <c r="F1" s="92"/>
      <c r="G1" s="92"/>
      <c r="H1" s="92"/>
      <c r="I1" s="92"/>
      <c r="J1" s="92"/>
      <c r="K1" s="92"/>
      <c r="L1" s="92"/>
      <c r="M1" s="92"/>
      <c r="N1" s="92"/>
      <c r="O1" s="92"/>
      <c r="P1" s="119" t="s">
        <v>73</v>
      </c>
      <c r="Q1" s="119"/>
      <c r="R1" s="119"/>
      <c r="S1" s="119"/>
      <c r="T1" s="119"/>
      <c r="U1" s="93"/>
      <c r="W1" s="95"/>
      <c r="X1" s="95"/>
      <c r="Y1" s="95"/>
      <c r="Z1" s="95"/>
      <c r="AA1" s="95"/>
      <c r="AB1" s="95"/>
    </row>
    <row r="2" spans="1:28" s="94" customFormat="1" ht="33" customHeight="1">
      <c r="A2" s="91"/>
      <c r="B2" s="91"/>
      <c r="C2" s="91"/>
      <c r="D2" s="91"/>
      <c r="E2" s="91"/>
      <c r="F2" s="92"/>
      <c r="G2" s="92"/>
      <c r="H2" s="92"/>
      <c r="I2" s="92"/>
      <c r="J2" s="92"/>
      <c r="K2" s="92"/>
      <c r="L2" s="92"/>
      <c r="M2" s="92"/>
      <c r="N2" s="92"/>
      <c r="O2" s="92"/>
      <c r="P2" s="92"/>
      <c r="U2" s="93"/>
      <c r="W2" s="95"/>
      <c r="X2" s="95"/>
      <c r="Y2" s="95"/>
      <c r="Z2" s="95"/>
      <c r="AA2" s="95"/>
      <c r="AB2" s="95"/>
    </row>
    <row r="3" spans="1:28" s="94" customFormat="1" ht="28.5" customHeight="1">
      <c r="A3" s="96" t="s">
        <v>52</v>
      </c>
      <c r="B3" s="96"/>
      <c r="C3" s="96"/>
      <c r="D3" s="96"/>
      <c r="E3" s="96"/>
      <c r="F3" s="92"/>
      <c r="G3" s="92"/>
      <c r="H3" s="92"/>
      <c r="I3" s="92"/>
      <c r="J3" s="92"/>
      <c r="K3" s="92"/>
      <c r="L3" s="92"/>
      <c r="M3" s="92"/>
      <c r="N3" s="92"/>
      <c r="O3" s="92"/>
      <c r="P3" s="92"/>
      <c r="U3" s="92"/>
      <c r="W3" s="95"/>
      <c r="X3" s="95"/>
      <c r="Y3" s="95"/>
      <c r="Z3" s="95"/>
      <c r="AA3" s="95"/>
      <c r="AB3" s="95"/>
    </row>
    <row r="4" spans="1:28" s="94" customFormat="1" ht="28.5" customHeight="1">
      <c r="A4" s="96"/>
      <c r="B4" s="96"/>
      <c r="C4" s="96"/>
      <c r="D4" s="96"/>
      <c r="E4" s="96"/>
      <c r="F4" s="92"/>
      <c r="G4" s="92"/>
      <c r="H4" s="92"/>
      <c r="I4" s="92"/>
      <c r="J4" s="92"/>
      <c r="K4" s="92"/>
      <c r="L4" s="92"/>
      <c r="M4" s="92"/>
      <c r="N4" s="92"/>
      <c r="O4" s="92"/>
      <c r="P4" s="92"/>
      <c r="U4" s="92"/>
      <c r="W4" s="95"/>
      <c r="X4" s="95"/>
      <c r="Y4" s="95"/>
      <c r="Z4" s="95"/>
      <c r="AA4" s="95"/>
      <c r="AB4" s="95"/>
    </row>
    <row r="5" spans="1:28" s="94" customFormat="1" ht="26.25" customHeight="1">
      <c r="A5" s="91"/>
      <c r="B5" s="91"/>
      <c r="C5" s="91"/>
      <c r="D5" s="91"/>
      <c r="E5" s="91"/>
      <c r="F5" s="92"/>
      <c r="G5" s="92"/>
      <c r="H5" s="92"/>
      <c r="I5" s="92"/>
      <c r="J5" s="92"/>
      <c r="K5" s="92"/>
      <c r="L5" s="92"/>
      <c r="M5" s="92"/>
      <c r="N5" s="92"/>
      <c r="O5" s="122" t="s">
        <v>0</v>
      </c>
      <c r="P5" s="122"/>
      <c r="Q5" s="122"/>
      <c r="R5" s="122"/>
      <c r="S5" s="122"/>
      <c r="T5" s="122"/>
      <c r="U5" s="92"/>
      <c r="W5" s="97"/>
      <c r="X5" s="98"/>
      <c r="Y5" s="95"/>
      <c r="Z5" s="95"/>
      <c r="AA5" s="95"/>
      <c r="AB5" s="95"/>
    </row>
    <row r="6" spans="1:28" s="94" customFormat="1" ht="26.25" customHeight="1">
      <c r="A6" s="91"/>
      <c r="B6" s="91"/>
      <c r="C6" s="91"/>
      <c r="D6" s="91"/>
      <c r="E6" s="91"/>
      <c r="F6" s="92"/>
      <c r="G6" s="92"/>
      <c r="H6" s="92"/>
      <c r="I6" s="92"/>
      <c r="J6" s="92"/>
      <c r="K6" s="92"/>
      <c r="L6" s="92"/>
      <c r="M6" s="92"/>
      <c r="N6" s="92"/>
      <c r="O6" s="122" t="s">
        <v>1</v>
      </c>
      <c r="P6" s="122"/>
      <c r="Q6" s="122"/>
      <c r="R6" s="122"/>
      <c r="S6" s="122"/>
      <c r="T6" s="122"/>
      <c r="U6" s="92"/>
      <c r="W6" s="99"/>
      <c r="X6" s="98"/>
      <c r="Y6" s="95"/>
      <c r="Z6" s="95"/>
      <c r="AA6" s="95"/>
      <c r="AB6" s="95"/>
    </row>
    <row r="7" spans="1:28" ht="30.75">
      <c r="A7" s="30"/>
      <c r="B7" s="30"/>
      <c r="C7" s="30"/>
      <c r="D7" s="30"/>
      <c r="E7" s="30"/>
      <c r="F7" s="31"/>
      <c r="G7" s="31"/>
      <c r="H7" s="31"/>
      <c r="I7" s="31"/>
      <c r="J7" s="31"/>
      <c r="K7" s="31"/>
      <c r="L7" s="31"/>
      <c r="M7" s="31"/>
      <c r="N7" s="31"/>
      <c r="O7" s="31"/>
      <c r="P7" s="31"/>
      <c r="Q7" s="31"/>
      <c r="R7" s="31"/>
      <c r="S7" s="31"/>
      <c r="T7" s="31"/>
      <c r="U7" s="6"/>
      <c r="W7" s="5"/>
      <c r="X7" s="1"/>
      <c r="Y7" s="2"/>
      <c r="Z7" s="2"/>
      <c r="AA7" s="2"/>
      <c r="AB7" s="2"/>
    </row>
    <row r="8" spans="1:28">
      <c r="A8" s="23"/>
      <c r="B8" s="23"/>
      <c r="C8" s="23"/>
      <c r="D8" s="23"/>
      <c r="E8" s="23"/>
      <c r="F8" s="6"/>
      <c r="G8" s="6"/>
      <c r="H8" s="6"/>
      <c r="I8" s="6"/>
      <c r="J8" s="6"/>
      <c r="K8" s="6"/>
      <c r="L8" s="6"/>
      <c r="M8" s="6"/>
      <c r="N8" s="6"/>
      <c r="O8" s="6"/>
      <c r="P8" s="6"/>
      <c r="Q8" s="6"/>
      <c r="R8" s="6"/>
      <c r="S8" s="6"/>
      <c r="T8" s="6"/>
      <c r="U8" s="6"/>
      <c r="W8" s="5"/>
      <c r="X8" s="1"/>
      <c r="Y8" s="2"/>
      <c r="Z8" s="2"/>
      <c r="AA8" s="2"/>
      <c r="AB8" s="2"/>
    </row>
    <row r="9" spans="1:28" ht="43.5" customHeight="1">
      <c r="A9" s="123" t="s">
        <v>74</v>
      </c>
      <c r="B9" s="123"/>
      <c r="C9" s="123"/>
      <c r="D9" s="123"/>
      <c r="E9" s="123"/>
      <c r="F9" s="123"/>
      <c r="G9" s="123"/>
      <c r="H9" s="123"/>
      <c r="I9" s="123"/>
      <c r="J9" s="123"/>
      <c r="K9" s="123"/>
      <c r="L9" s="123"/>
      <c r="M9" s="123"/>
      <c r="N9" s="123"/>
      <c r="O9" s="123"/>
      <c r="P9" s="123"/>
      <c r="Q9" s="123"/>
      <c r="R9" s="123"/>
      <c r="S9" s="123"/>
      <c r="T9" s="123"/>
      <c r="U9" s="3"/>
      <c r="W9" s="5"/>
      <c r="X9" s="2"/>
      <c r="Y9" s="2"/>
      <c r="Z9" s="2"/>
      <c r="AA9" s="2"/>
      <c r="AB9" s="2"/>
    </row>
    <row r="10" spans="1:28" ht="27" customHeight="1">
      <c r="A10" s="23"/>
      <c r="B10" s="23"/>
      <c r="C10" s="23"/>
      <c r="D10" s="23"/>
      <c r="E10" s="23"/>
      <c r="F10" s="6"/>
      <c r="G10" s="6"/>
      <c r="H10" s="6"/>
      <c r="I10" s="6"/>
      <c r="J10" s="6"/>
      <c r="K10" s="6"/>
      <c r="L10" s="6"/>
      <c r="M10" s="6"/>
      <c r="N10" s="6"/>
      <c r="O10" s="6"/>
      <c r="P10" s="6"/>
      <c r="Q10" s="6"/>
      <c r="R10" s="6"/>
      <c r="S10" s="6"/>
      <c r="T10" s="6"/>
      <c r="U10" s="6"/>
      <c r="W10" s="2"/>
      <c r="X10" s="2"/>
      <c r="Y10" s="2"/>
      <c r="Z10" s="2"/>
      <c r="AA10" s="2"/>
      <c r="AB10" s="2"/>
    </row>
    <row r="11" spans="1:28" ht="24" customHeight="1">
      <c r="F11" s="32" t="s">
        <v>64</v>
      </c>
      <c r="G11" s="37">
        <v>4</v>
      </c>
      <c r="H11" s="33" t="s">
        <v>71</v>
      </c>
      <c r="I11" s="34"/>
      <c r="J11" s="35" t="s">
        <v>62</v>
      </c>
      <c r="K11" s="36"/>
      <c r="L11" s="36"/>
      <c r="M11" s="36"/>
      <c r="N11" s="36"/>
      <c r="O11" s="36"/>
      <c r="P11" s="36"/>
      <c r="Q11" s="36"/>
      <c r="R11" s="36"/>
      <c r="S11" s="36"/>
      <c r="T11" s="36"/>
      <c r="U11" s="7"/>
      <c r="V11" s="4" t="s">
        <v>7</v>
      </c>
      <c r="W11" s="2"/>
      <c r="X11" s="2"/>
      <c r="Y11" s="2"/>
      <c r="Z11" s="2"/>
      <c r="AA11" s="2"/>
      <c r="AB11" s="2"/>
    </row>
    <row r="12" spans="1:28" ht="19.5" customHeight="1">
      <c r="F12" s="8"/>
      <c r="G12" s="8"/>
      <c r="H12" s="8"/>
      <c r="I12" s="8"/>
      <c r="J12" s="8"/>
      <c r="K12" s="8"/>
      <c r="L12" s="8"/>
      <c r="M12" s="8"/>
      <c r="N12" s="8"/>
      <c r="O12" s="8"/>
      <c r="P12" s="8"/>
      <c r="Q12" s="8"/>
      <c r="R12" s="8"/>
      <c r="S12" s="8"/>
      <c r="T12" s="8"/>
      <c r="U12" s="8"/>
      <c r="V12" s="4" t="s">
        <v>68</v>
      </c>
    </row>
    <row r="13" spans="1:28" ht="26.25" customHeight="1" thickBot="1">
      <c r="A13" s="124" t="s">
        <v>3</v>
      </c>
      <c r="B13" s="162" t="s">
        <v>86</v>
      </c>
      <c r="C13" s="163"/>
      <c r="D13" s="163"/>
      <c r="E13" s="164"/>
      <c r="F13" s="125" t="s">
        <v>4</v>
      </c>
      <c r="G13" s="130" t="s">
        <v>5</v>
      </c>
      <c r="H13" s="142"/>
      <c r="I13" s="126" t="s">
        <v>69</v>
      </c>
      <c r="J13" s="126" t="s">
        <v>66</v>
      </c>
      <c r="K13" s="129" t="s">
        <v>9</v>
      </c>
      <c r="L13" s="178" t="s">
        <v>6</v>
      </c>
      <c r="M13" s="179"/>
      <c r="N13" s="179"/>
      <c r="O13" s="179"/>
      <c r="P13" s="179"/>
      <c r="Q13" s="142"/>
      <c r="R13" s="172" t="s">
        <v>75</v>
      </c>
      <c r="S13" s="173"/>
      <c r="T13" s="175" t="s">
        <v>85</v>
      </c>
      <c r="U13" s="8"/>
      <c r="V13" s="4" t="s">
        <v>12</v>
      </c>
    </row>
    <row r="14" spans="1:28" ht="30" customHeight="1">
      <c r="A14" s="124"/>
      <c r="B14" s="165"/>
      <c r="C14" s="166"/>
      <c r="D14" s="166"/>
      <c r="E14" s="167"/>
      <c r="F14" s="125"/>
      <c r="G14" s="143"/>
      <c r="H14" s="144"/>
      <c r="I14" s="127"/>
      <c r="J14" s="127"/>
      <c r="K14" s="138"/>
      <c r="L14" s="143" t="s">
        <v>76</v>
      </c>
      <c r="M14" s="132" t="s">
        <v>49</v>
      </c>
      <c r="N14" s="133"/>
      <c r="O14" s="134"/>
      <c r="P14" s="135" t="s">
        <v>50</v>
      </c>
      <c r="Q14" s="136"/>
      <c r="R14" s="174"/>
      <c r="S14" s="174"/>
      <c r="T14" s="176"/>
      <c r="U14" s="8"/>
    </row>
    <row r="15" spans="1:28" ht="48" customHeight="1">
      <c r="A15" s="124"/>
      <c r="B15" s="168"/>
      <c r="C15" s="169"/>
      <c r="D15" s="169"/>
      <c r="E15" s="170"/>
      <c r="F15" s="125"/>
      <c r="G15" s="131"/>
      <c r="H15" s="145"/>
      <c r="I15" s="137"/>
      <c r="J15" s="128"/>
      <c r="K15" s="128"/>
      <c r="L15" s="131"/>
      <c r="M15" s="11" t="s">
        <v>40</v>
      </c>
      <c r="N15" s="15" t="s">
        <v>89</v>
      </c>
      <c r="O15" s="12" t="s">
        <v>41</v>
      </c>
      <c r="P15" s="11" t="s">
        <v>61</v>
      </c>
      <c r="Q15" s="19" t="s">
        <v>47</v>
      </c>
      <c r="R15" s="82" t="s">
        <v>77</v>
      </c>
      <c r="S15" s="111" t="s">
        <v>78</v>
      </c>
      <c r="T15" s="177"/>
      <c r="U15" s="8"/>
      <c r="V15" s="4" t="s">
        <v>10</v>
      </c>
      <c r="W15" s="4" t="s">
        <v>11</v>
      </c>
      <c r="Y15" s="2"/>
      <c r="Z15" s="2"/>
    </row>
    <row r="16" spans="1:28" ht="33.75" customHeight="1">
      <c r="A16" s="25">
        <v>1</v>
      </c>
      <c r="B16" s="112"/>
      <c r="C16" s="113" t="s">
        <v>87</v>
      </c>
      <c r="D16" s="113"/>
      <c r="E16" s="114" t="s">
        <v>88</v>
      </c>
      <c r="F16" s="38">
        <v>1234567890</v>
      </c>
      <c r="G16" s="120" t="s">
        <v>63</v>
      </c>
      <c r="H16" s="121"/>
      <c r="I16" s="80" t="s">
        <v>12</v>
      </c>
      <c r="J16" s="40" t="s">
        <v>10</v>
      </c>
      <c r="K16" s="71" t="s">
        <v>16</v>
      </c>
      <c r="L16" s="69" t="str">
        <f>IF(OR(K16="介護予防訪問",K16="介護予防通所"),"Ａ（原則的）",IF(OR(K16="くらし元気",K16="短期集中",K16="筋力向上"),"Ｂ（簡略化）",))</f>
        <v>Ｂ（簡略化）</v>
      </c>
      <c r="M16" s="49"/>
      <c r="N16" s="39"/>
      <c r="O16" s="50"/>
      <c r="P16" s="49" t="s">
        <v>42</v>
      </c>
      <c r="Q16" s="50"/>
      <c r="R16" s="17" t="s">
        <v>79</v>
      </c>
      <c r="S16" s="17" t="s">
        <v>80</v>
      </c>
      <c r="T16" s="17"/>
      <c r="U16" s="8"/>
      <c r="V16" s="4" t="s">
        <v>14</v>
      </c>
      <c r="W16" s="4" t="s">
        <v>15</v>
      </c>
      <c r="Y16" s="2"/>
      <c r="Z16" s="2"/>
    </row>
    <row r="17" spans="1:26" ht="33.75" customHeight="1">
      <c r="A17" s="26">
        <v>2</v>
      </c>
      <c r="B17" s="115"/>
      <c r="C17" s="113" t="s">
        <v>87</v>
      </c>
      <c r="D17" s="113"/>
      <c r="E17" s="114" t="s">
        <v>88</v>
      </c>
      <c r="F17" s="45">
        <v>1234567891</v>
      </c>
      <c r="G17" s="120"/>
      <c r="H17" s="121"/>
      <c r="I17" s="80" t="s">
        <v>42</v>
      </c>
      <c r="J17" s="43" t="s">
        <v>14</v>
      </c>
      <c r="K17" s="71" t="s">
        <v>38</v>
      </c>
      <c r="L17" s="69" t="str">
        <f t="shared" ref="L17:L65" si="0">IF(OR(K17="介護予防訪問",K17="介護予防通所"),"Ａ（原則的）",IF(OR(K17="くらし元気",K17="短期集中",K17="筋力向上"),"Ｂ（簡略化）",))</f>
        <v>Ｂ（簡略化）</v>
      </c>
      <c r="M17" s="49"/>
      <c r="N17" s="39"/>
      <c r="O17" s="50"/>
      <c r="P17" s="49" t="s">
        <v>42</v>
      </c>
      <c r="Q17" s="50"/>
      <c r="R17" s="83"/>
      <c r="S17" s="83"/>
      <c r="T17" s="84"/>
      <c r="U17" s="8"/>
      <c r="Y17" s="2"/>
      <c r="Z17" s="2"/>
    </row>
    <row r="18" spans="1:26" ht="33.75" customHeight="1">
      <c r="A18" s="26">
        <v>3</v>
      </c>
      <c r="B18" s="115"/>
      <c r="C18" s="113" t="s">
        <v>87</v>
      </c>
      <c r="D18" s="113"/>
      <c r="E18" s="114" t="s">
        <v>88</v>
      </c>
      <c r="F18" s="45"/>
      <c r="G18" s="120"/>
      <c r="H18" s="121"/>
      <c r="I18" s="80"/>
      <c r="J18" s="43" t="s">
        <v>10</v>
      </c>
      <c r="K18" s="71" t="s">
        <v>39</v>
      </c>
      <c r="L18" s="69" t="str">
        <f t="shared" si="0"/>
        <v>Ｂ（簡略化）</v>
      </c>
      <c r="M18" s="49"/>
      <c r="N18" s="39"/>
      <c r="O18" s="50"/>
      <c r="P18" s="49" t="s">
        <v>42</v>
      </c>
      <c r="Q18" s="50"/>
      <c r="R18" s="84"/>
      <c r="S18" s="84"/>
      <c r="T18" s="84"/>
      <c r="U18" s="8"/>
      <c r="V18" s="4" t="s">
        <v>81</v>
      </c>
      <c r="Y18" s="2"/>
      <c r="Z18" s="2"/>
    </row>
    <row r="19" spans="1:26" ht="33.75" customHeight="1">
      <c r="A19" s="26">
        <v>4</v>
      </c>
      <c r="B19" s="115"/>
      <c r="C19" s="113" t="s">
        <v>87</v>
      </c>
      <c r="D19" s="113"/>
      <c r="E19" s="114" t="s">
        <v>88</v>
      </c>
      <c r="F19" s="45"/>
      <c r="G19" s="120"/>
      <c r="H19" s="121"/>
      <c r="I19" s="80"/>
      <c r="J19" s="43" t="s">
        <v>10</v>
      </c>
      <c r="K19" s="71" t="s">
        <v>29</v>
      </c>
      <c r="L19" s="69" t="str">
        <f t="shared" si="0"/>
        <v>Ａ（原則的）</v>
      </c>
      <c r="M19" s="49" t="s">
        <v>42</v>
      </c>
      <c r="N19" s="39"/>
      <c r="O19" s="50" t="s">
        <v>42</v>
      </c>
      <c r="P19" s="49"/>
      <c r="Q19" s="50"/>
      <c r="R19" s="84"/>
      <c r="S19" s="84"/>
      <c r="T19" s="84"/>
      <c r="U19" s="8"/>
      <c r="V19" s="4" t="s">
        <v>82</v>
      </c>
      <c r="Y19" s="2"/>
      <c r="Z19" s="2"/>
    </row>
    <row r="20" spans="1:26" ht="33.75" customHeight="1">
      <c r="A20" s="26">
        <v>5</v>
      </c>
      <c r="B20" s="115"/>
      <c r="C20" s="113" t="s">
        <v>87</v>
      </c>
      <c r="D20" s="113"/>
      <c r="E20" s="114" t="s">
        <v>88</v>
      </c>
      <c r="F20" s="41"/>
      <c r="G20" s="120"/>
      <c r="H20" s="121"/>
      <c r="I20" s="80"/>
      <c r="J20" s="42" t="s">
        <v>14</v>
      </c>
      <c r="K20" s="71" t="s">
        <v>39</v>
      </c>
      <c r="L20" s="69" t="str">
        <f t="shared" si="0"/>
        <v>Ｂ（簡略化）</v>
      </c>
      <c r="M20" s="49"/>
      <c r="N20" s="39"/>
      <c r="O20" s="50"/>
      <c r="P20" s="49"/>
      <c r="Q20" s="50" t="s">
        <v>42</v>
      </c>
      <c r="R20" s="83"/>
      <c r="S20" s="83"/>
      <c r="T20" s="83"/>
      <c r="V20" s="29" t="s">
        <v>20</v>
      </c>
      <c r="W20" s="1" t="s">
        <v>23</v>
      </c>
      <c r="X20" s="2"/>
    </row>
    <row r="21" spans="1:26" ht="33.75" customHeight="1">
      <c r="A21" s="26">
        <v>6</v>
      </c>
      <c r="B21" s="115"/>
      <c r="C21" s="113" t="s">
        <v>87</v>
      </c>
      <c r="D21" s="113"/>
      <c r="E21" s="114" t="s">
        <v>88</v>
      </c>
      <c r="F21" s="41"/>
      <c r="G21" s="120"/>
      <c r="H21" s="121"/>
      <c r="I21" s="80"/>
      <c r="J21" s="42" t="s">
        <v>14</v>
      </c>
      <c r="K21" s="71" t="s">
        <v>16</v>
      </c>
      <c r="L21" s="69" t="str">
        <f t="shared" si="0"/>
        <v>Ｂ（簡略化）</v>
      </c>
      <c r="M21" s="49"/>
      <c r="N21" s="39"/>
      <c r="O21" s="50"/>
      <c r="P21" s="49"/>
      <c r="Q21" s="50"/>
      <c r="R21" s="83"/>
      <c r="S21" s="83"/>
      <c r="T21" s="83"/>
      <c r="V21" s="29" t="s">
        <v>21</v>
      </c>
      <c r="W21" s="1" t="s">
        <v>22</v>
      </c>
      <c r="X21" s="2"/>
    </row>
    <row r="22" spans="1:26" ht="33.75" customHeight="1">
      <c r="A22" s="26">
        <v>7</v>
      </c>
      <c r="B22" s="115"/>
      <c r="C22" s="113" t="s">
        <v>87</v>
      </c>
      <c r="D22" s="113"/>
      <c r="E22" s="114" t="s">
        <v>88</v>
      </c>
      <c r="F22" s="41"/>
      <c r="G22" s="120"/>
      <c r="H22" s="121"/>
      <c r="I22" s="80"/>
      <c r="J22" s="42" t="s">
        <v>14</v>
      </c>
      <c r="K22" s="71" t="s">
        <v>38</v>
      </c>
      <c r="L22" s="69" t="str">
        <f t="shared" si="0"/>
        <v>Ｂ（簡略化）</v>
      </c>
      <c r="M22" s="49"/>
      <c r="N22" s="39"/>
      <c r="O22" s="50"/>
      <c r="P22" s="49" t="s">
        <v>42</v>
      </c>
      <c r="Q22" s="50"/>
      <c r="R22" s="83"/>
      <c r="S22" s="83"/>
      <c r="T22" s="83"/>
      <c r="V22" s="4" t="s">
        <v>28</v>
      </c>
      <c r="W22" s="1" t="s">
        <v>83</v>
      </c>
      <c r="X22" s="2"/>
    </row>
    <row r="23" spans="1:26" ht="33.75" customHeight="1">
      <c r="A23" s="26">
        <v>8</v>
      </c>
      <c r="B23" s="115"/>
      <c r="C23" s="113" t="s">
        <v>87</v>
      </c>
      <c r="D23" s="113"/>
      <c r="E23" s="114" t="s">
        <v>88</v>
      </c>
      <c r="F23" s="41"/>
      <c r="G23" s="120"/>
      <c r="H23" s="121"/>
      <c r="I23" s="80"/>
      <c r="J23" s="42" t="s">
        <v>10</v>
      </c>
      <c r="K23" s="71" t="s">
        <v>30</v>
      </c>
      <c r="L23" s="69" t="str">
        <f t="shared" si="0"/>
        <v>Ａ（原則的）</v>
      </c>
      <c r="M23" s="49" t="s">
        <v>42</v>
      </c>
      <c r="N23" s="39" t="s">
        <v>42</v>
      </c>
      <c r="O23" s="50"/>
      <c r="P23" s="49"/>
      <c r="Q23" s="50"/>
      <c r="R23" s="83"/>
      <c r="S23" s="83"/>
      <c r="T23" s="83"/>
      <c r="W23" s="1"/>
      <c r="X23" s="2"/>
    </row>
    <row r="24" spans="1:26" ht="33.75" customHeight="1">
      <c r="A24" s="26">
        <v>9</v>
      </c>
      <c r="B24" s="115"/>
      <c r="C24" s="113" t="s">
        <v>87</v>
      </c>
      <c r="D24" s="113"/>
      <c r="E24" s="114" t="s">
        <v>88</v>
      </c>
      <c r="F24" s="41"/>
      <c r="G24" s="120"/>
      <c r="H24" s="121"/>
      <c r="I24" s="80"/>
      <c r="J24" s="42" t="s">
        <v>10</v>
      </c>
      <c r="K24" s="71" t="s">
        <v>39</v>
      </c>
      <c r="L24" s="69" t="str">
        <f t="shared" si="0"/>
        <v>Ｂ（簡略化）</v>
      </c>
      <c r="M24" s="49"/>
      <c r="N24" s="39"/>
      <c r="O24" s="50"/>
      <c r="P24" s="49"/>
      <c r="Q24" s="50" t="s">
        <v>42</v>
      </c>
      <c r="R24" s="83"/>
      <c r="S24" s="83"/>
      <c r="T24" s="83"/>
      <c r="V24" s="20" t="s">
        <v>19</v>
      </c>
      <c r="W24" s="21"/>
      <c r="X24" s="22"/>
    </row>
    <row r="25" spans="1:26" ht="33.75" customHeight="1">
      <c r="A25" s="26">
        <v>10</v>
      </c>
      <c r="B25" s="115"/>
      <c r="C25" s="113" t="s">
        <v>87</v>
      </c>
      <c r="D25" s="113"/>
      <c r="E25" s="114" t="s">
        <v>88</v>
      </c>
      <c r="F25" s="41"/>
      <c r="G25" s="120"/>
      <c r="H25" s="121"/>
      <c r="I25" s="80"/>
      <c r="J25" s="42"/>
      <c r="K25" s="71"/>
      <c r="L25" s="69">
        <f t="shared" si="0"/>
        <v>0</v>
      </c>
      <c r="M25" s="49"/>
      <c r="N25" s="39"/>
      <c r="O25" s="50"/>
      <c r="P25" s="49"/>
      <c r="Q25" s="50"/>
      <c r="R25" s="83"/>
      <c r="S25" s="83"/>
      <c r="T25" s="83"/>
      <c r="V25" s="20" t="s">
        <v>29</v>
      </c>
      <c r="W25" s="20" t="s">
        <v>32</v>
      </c>
      <c r="X25" s="20" t="s">
        <v>25</v>
      </c>
    </row>
    <row r="26" spans="1:26" ht="33.75" customHeight="1">
      <c r="A26" s="26">
        <v>11</v>
      </c>
      <c r="B26" s="115"/>
      <c r="C26" s="113" t="s">
        <v>87</v>
      </c>
      <c r="D26" s="113"/>
      <c r="E26" s="114" t="s">
        <v>88</v>
      </c>
      <c r="F26" s="41"/>
      <c r="G26" s="120"/>
      <c r="H26" s="121"/>
      <c r="I26" s="80"/>
      <c r="J26" s="42"/>
      <c r="K26" s="71"/>
      <c r="L26" s="69">
        <f t="shared" si="0"/>
        <v>0</v>
      </c>
      <c r="M26" s="49"/>
      <c r="N26" s="39"/>
      <c r="O26" s="50"/>
      <c r="P26" s="49"/>
      <c r="Q26" s="50"/>
      <c r="R26" s="83"/>
      <c r="S26" s="83"/>
      <c r="T26" s="83"/>
      <c r="V26" s="20" t="s">
        <v>30</v>
      </c>
      <c r="W26" s="20" t="s">
        <v>33</v>
      </c>
      <c r="X26" s="20" t="s">
        <v>26</v>
      </c>
    </row>
    <row r="27" spans="1:26" ht="33.75" customHeight="1">
      <c r="A27" s="26">
        <v>12</v>
      </c>
      <c r="B27" s="115"/>
      <c r="C27" s="113" t="s">
        <v>87</v>
      </c>
      <c r="D27" s="113"/>
      <c r="E27" s="114" t="s">
        <v>88</v>
      </c>
      <c r="F27" s="41"/>
      <c r="G27" s="120"/>
      <c r="H27" s="121"/>
      <c r="I27" s="80"/>
      <c r="J27" s="42"/>
      <c r="K27" s="71"/>
      <c r="L27" s="69">
        <f t="shared" si="0"/>
        <v>0</v>
      </c>
      <c r="M27" s="49"/>
      <c r="N27" s="39"/>
      <c r="O27" s="50"/>
      <c r="P27" s="49"/>
      <c r="Q27" s="50"/>
      <c r="R27" s="83"/>
      <c r="S27" s="83"/>
      <c r="T27" s="83"/>
      <c r="V27" s="20" t="s">
        <v>39</v>
      </c>
      <c r="W27" s="20" t="s">
        <v>31</v>
      </c>
      <c r="X27" s="20" t="s">
        <v>26</v>
      </c>
    </row>
    <row r="28" spans="1:26" ht="33.75" customHeight="1">
      <c r="A28" s="26">
        <v>13</v>
      </c>
      <c r="B28" s="115"/>
      <c r="C28" s="113" t="s">
        <v>87</v>
      </c>
      <c r="D28" s="113"/>
      <c r="E28" s="114" t="s">
        <v>88</v>
      </c>
      <c r="F28" s="41"/>
      <c r="G28" s="120"/>
      <c r="H28" s="121"/>
      <c r="I28" s="80"/>
      <c r="J28" s="42"/>
      <c r="K28" s="71"/>
      <c r="L28" s="69">
        <f t="shared" si="0"/>
        <v>0</v>
      </c>
      <c r="M28" s="49"/>
      <c r="N28" s="39"/>
      <c r="O28" s="50"/>
      <c r="P28" s="49"/>
      <c r="Q28" s="50"/>
      <c r="R28" s="83"/>
      <c r="S28" s="83"/>
      <c r="T28" s="83"/>
      <c r="V28" s="20" t="s">
        <v>16</v>
      </c>
      <c r="W28" s="20" t="s">
        <v>34</v>
      </c>
      <c r="X28" s="20" t="s">
        <v>26</v>
      </c>
    </row>
    <row r="29" spans="1:26" ht="33.75" customHeight="1">
      <c r="A29" s="26">
        <v>14</v>
      </c>
      <c r="B29" s="115"/>
      <c r="C29" s="113" t="s">
        <v>87</v>
      </c>
      <c r="D29" s="113"/>
      <c r="E29" s="114" t="s">
        <v>88</v>
      </c>
      <c r="F29" s="41"/>
      <c r="G29" s="120"/>
      <c r="H29" s="121"/>
      <c r="I29" s="80"/>
      <c r="J29" s="42"/>
      <c r="K29" s="71"/>
      <c r="L29" s="69">
        <f t="shared" si="0"/>
        <v>0</v>
      </c>
      <c r="M29" s="49"/>
      <c r="N29" s="39"/>
      <c r="O29" s="50"/>
      <c r="P29" s="49"/>
      <c r="Q29" s="50"/>
      <c r="R29" s="83"/>
      <c r="S29" s="83"/>
      <c r="T29" s="83"/>
      <c r="V29" s="20" t="s">
        <v>38</v>
      </c>
      <c r="W29" s="20" t="s">
        <v>37</v>
      </c>
      <c r="X29" s="20" t="s">
        <v>26</v>
      </c>
    </row>
    <row r="30" spans="1:26" ht="33.75" customHeight="1">
      <c r="A30" s="26">
        <v>15</v>
      </c>
      <c r="B30" s="115"/>
      <c r="C30" s="113" t="s">
        <v>87</v>
      </c>
      <c r="D30" s="113"/>
      <c r="E30" s="114" t="s">
        <v>88</v>
      </c>
      <c r="F30" s="41"/>
      <c r="G30" s="120"/>
      <c r="H30" s="121"/>
      <c r="I30" s="80"/>
      <c r="J30" s="42"/>
      <c r="K30" s="71"/>
      <c r="L30" s="69">
        <f t="shared" si="0"/>
        <v>0</v>
      </c>
      <c r="M30" s="49"/>
      <c r="N30" s="39"/>
      <c r="O30" s="50"/>
      <c r="P30" s="49"/>
      <c r="Q30" s="50"/>
      <c r="R30" s="83"/>
      <c r="S30" s="83"/>
      <c r="T30" s="83"/>
      <c r="V30" s="20" t="s">
        <v>35</v>
      </c>
      <c r="W30" s="20" t="s">
        <v>36</v>
      </c>
      <c r="X30" s="20" t="s">
        <v>84</v>
      </c>
    </row>
    <row r="31" spans="1:26" ht="33.75" customHeight="1">
      <c r="A31" s="26">
        <v>16</v>
      </c>
      <c r="B31" s="115"/>
      <c r="C31" s="113" t="s">
        <v>87</v>
      </c>
      <c r="D31" s="113"/>
      <c r="E31" s="114" t="s">
        <v>88</v>
      </c>
      <c r="F31" s="41"/>
      <c r="G31" s="120"/>
      <c r="H31" s="121"/>
      <c r="I31" s="80"/>
      <c r="J31" s="42"/>
      <c r="K31" s="71"/>
      <c r="L31" s="69">
        <f t="shared" si="0"/>
        <v>0</v>
      </c>
      <c r="M31" s="49"/>
      <c r="N31" s="39"/>
      <c r="O31" s="50"/>
      <c r="P31" s="49"/>
      <c r="Q31" s="50"/>
      <c r="R31" s="83"/>
      <c r="S31" s="83"/>
      <c r="T31" s="83"/>
    </row>
    <row r="32" spans="1:26" ht="33.75" customHeight="1">
      <c r="A32" s="26">
        <v>17</v>
      </c>
      <c r="B32" s="115"/>
      <c r="C32" s="113" t="s">
        <v>87</v>
      </c>
      <c r="D32" s="113"/>
      <c r="E32" s="114" t="s">
        <v>88</v>
      </c>
      <c r="F32" s="41"/>
      <c r="G32" s="120"/>
      <c r="H32" s="121"/>
      <c r="I32" s="80"/>
      <c r="J32" s="42"/>
      <c r="K32" s="71"/>
      <c r="L32" s="69">
        <f t="shared" si="0"/>
        <v>0</v>
      </c>
      <c r="M32" s="49"/>
      <c r="N32" s="39"/>
      <c r="O32" s="50"/>
      <c r="P32" s="49"/>
      <c r="Q32" s="50"/>
      <c r="R32" s="83"/>
      <c r="S32" s="83"/>
      <c r="T32" s="83"/>
      <c r="V32" s="4" t="s">
        <v>43</v>
      </c>
    </row>
    <row r="33" spans="1:22" ht="33.75" customHeight="1">
      <c r="A33" s="26">
        <v>18</v>
      </c>
      <c r="B33" s="115"/>
      <c r="C33" s="113" t="s">
        <v>87</v>
      </c>
      <c r="D33" s="113"/>
      <c r="E33" s="114" t="s">
        <v>88</v>
      </c>
      <c r="F33" s="41"/>
      <c r="G33" s="120"/>
      <c r="H33" s="121"/>
      <c r="I33" s="80"/>
      <c r="J33" s="42"/>
      <c r="K33" s="71"/>
      <c r="L33" s="69">
        <f t="shared" si="0"/>
        <v>0</v>
      </c>
      <c r="M33" s="49"/>
      <c r="N33" s="39"/>
      <c r="O33" s="50"/>
      <c r="P33" s="49"/>
      <c r="Q33" s="50"/>
      <c r="R33" s="83"/>
      <c r="S33" s="83"/>
      <c r="T33" s="83"/>
      <c r="V33" s="4" t="s">
        <v>12</v>
      </c>
    </row>
    <row r="34" spans="1:22" ht="33.75" customHeight="1">
      <c r="A34" s="26">
        <v>19</v>
      </c>
      <c r="B34" s="115"/>
      <c r="C34" s="113" t="s">
        <v>87</v>
      </c>
      <c r="D34" s="113"/>
      <c r="E34" s="114" t="s">
        <v>88</v>
      </c>
      <c r="F34" s="41"/>
      <c r="G34" s="120"/>
      <c r="H34" s="121"/>
      <c r="I34" s="80"/>
      <c r="J34" s="42"/>
      <c r="K34" s="71"/>
      <c r="L34" s="69">
        <f t="shared" si="0"/>
        <v>0</v>
      </c>
      <c r="M34" s="49"/>
      <c r="N34" s="39"/>
      <c r="O34" s="50"/>
      <c r="P34" s="49"/>
      <c r="Q34" s="50"/>
      <c r="R34" s="83"/>
      <c r="S34" s="83"/>
      <c r="T34" s="83"/>
    </row>
    <row r="35" spans="1:22" ht="33.75" customHeight="1">
      <c r="A35" s="26">
        <v>20</v>
      </c>
      <c r="B35" s="115"/>
      <c r="C35" s="113" t="s">
        <v>87</v>
      </c>
      <c r="D35" s="113"/>
      <c r="E35" s="114" t="s">
        <v>88</v>
      </c>
      <c r="F35" s="41"/>
      <c r="G35" s="120"/>
      <c r="H35" s="121"/>
      <c r="I35" s="80"/>
      <c r="J35" s="42"/>
      <c r="K35" s="71"/>
      <c r="L35" s="69">
        <f t="shared" si="0"/>
        <v>0</v>
      </c>
      <c r="M35" s="49"/>
      <c r="N35" s="39"/>
      <c r="O35" s="50"/>
      <c r="P35" s="49"/>
      <c r="Q35" s="50"/>
      <c r="R35" s="83"/>
      <c r="S35" s="83"/>
      <c r="T35" s="83"/>
      <c r="V35" s="4" t="s">
        <v>44</v>
      </c>
    </row>
    <row r="36" spans="1:22" ht="33.75" customHeight="1">
      <c r="A36" s="26">
        <v>21</v>
      </c>
      <c r="B36" s="115"/>
      <c r="C36" s="113" t="s">
        <v>87</v>
      </c>
      <c r="D36" s="113"/>
      <c r="E36" s="114" t="s">
        <v>88</v>
      </c>
      <c r="F36" s="41"/>
      <c r="G36" s="120"/>
      <c r="H36" s="121"/>
      <c r="I36" s="80"/>
      <c r="J36" s="42"/>
      <c r="K36" s="71"/>
      <c r="L36" s="69">
        <f t="shared" si="0"/>
        <v>0</v>
      </c>
      <c r="M36" s="49"/>
      <c r="N36" s="39"/>
      <c r="O36" s="50"/>
      <c r="P36" s="49"/>
      <c r="Q36" s="50"/>
      <c r="R36" s="83"/>
      <c r="S36" s="83"/>
      <c r="T36" s="83"/>
      <c r="V36" s="4" t="s">
        <v>13</v>
      </c>
    </row>
    <row r="37" spans="1:22" ht="33.75" customHeight="1">
      <c r="A37" s="26">
        <v>22</v>
      </c>
      <c r="B37" s="115"/>
      <c r="C37" s="113" t="s">
        <v>87</v>
      </c>
      <c r="D37" s="113"/>
      <c r="E37" s="114" t="s">
        <v>88</v>
      </c>
      <c r="F37" s="41"/>
      <c r="G37" s="120"/>
      <c r="H37" s="121"/>
      <c r="I37" s="80"/>
      <c r="J37" s="42"/>
      <c r="K37" s="71"/>
      <c r="L37" s="69">
        <f t="shared" si="0"/>
        <v>0</v>
      </c>
      <c r="M37" s="49"/>
      <c r="N37" s="39"/>
      <c r="O37" s="50"/>
      <c r="P37" s="49"/>
      <c r="Q37" s="50"/>
      <c r="R37" s="83"/>
      <c r="S37" s="83"/>
      <c r="T37" s="83"/>
    </row>
    <row r="38" spans="1:22" ht="33.75" customHeight="1">
      <c r="A38" s="26">
        <v>23</v>
      </c>
      <c r="B38" s="115"/>
      <c r="C38" s="113" t="s">
        <v>87</v>
      </c>
      <c r="D38" s="113"/>
      <c r="E38" s="114" t="s">
        <v>88</v>
      </c>
      <c r="F38" s="41"/>
      <c r="G38" s="120"/>
      <c r="H38" s="121"/>
      <c r="I38" s="80"/>
      <c r="J38" s="42"/>
      <c r="K38" s="71"/>
      <c r="L38" s="69">
        <f t="shared" si="0"/>
        <v>0</v>
      </c>
      <c r="M38" s="49"/>
      <c r="N38" s="39"/>
      <c r="O38" s="50"/>
      <c r="P38" s="49"/>
      <c r="Q38" s="50"/>
      <c r="R38" s="83"/>
      <c r="S38" s="83"/>
      <c r="T38" s="83"/>
      <c r="V38" s="4" t="s">
        <v>45</v>
      </c>
    </row>
    <row r="39" spans="1:22" ht="33.75" customHeight="1">
      <c r="A39" s="26">
        <v>24</v>
      </c>
      <c r="B39" s="115"/>
      <c r="C39" s="113" t="s">
        <v>87</v>
      </c>
      <c r="D39" s="113"/>
      <c r="E39" s="114" t="s">
        <v>88</v>
      </c>
      <c r="F39" s="41"/>
      <c r="G39" s="120"/>
      <c r="H39" s="121"/>
      <c r="I39" s="80"/>
      <c r="J39" s="42"/>
      <c r="K39" s="71"/>
      <c r="L39" s="69">
        <f t="shared" si="0"/>
        <v>0</v>
      </c>
      <c r="M39" s="49"/>
      <c r="N39" s="39"/>
      <c r="O39" s="50"/>
      <c r="P39" s="49"/>
      <c r="Q39" s="50"/>
      <c r="R39" s="83"/>
      <c r="S39" s="83"/>
      <c r="T39" s="83"/>
    </row>
    <row r="40" spans="1:22" ht="33.75" customHeight="1">
      <c r="A40" s="26">
        <v>25</v>
      </c>
      <c r="B40" s="115"/>
      <c r="C40" s="113" t="s">
        <v>87</v>
      </c>
      <c r="D40" s="113"/>
      <c r="E40" s="114" t="s">
        <v>88</v>
      </c>
      <c r="F40" s="41"/>
      <c r="G40" s="120"/>
      <c r="H40" s="121"/>
      <c r="I40" s="80"/>
      <c r="J40" s="42"/>
      <c r="K40" s="71"/>
      <c r="L40" s="69">
        <f t="shared" si="0"/>
        <v>0</v>
      </c>
      <c r="M40" s="49"/>
      <c r="N40" s="39"/>
      <c r="O40" s="50"/>
      <c r="P40" s="49"/>
      <c r="Q40" s="50"/>
      <c r="R40" s="83"/>
      <c r="S40" s="83"/>
      <c r="T40" s="83"/>
    </row>
    <row r="41" spans="1:22" ht="33.75" customHeight="1">
      <c r="A41" s="26">
        <v>26</v>
      </c>
      <c r="B41" s="115"/>
      <c r="C41" s="113" t="s">
        <v>87</v>
      </c>
      <c r="D41" s="113"/>
      <c r="E41" s="114" t="s">
        <v>88</v>
      </c>
      <c r="F41" s="41"/>
      <c r="G41" s="120"/>
      <c r="H41" s="121"/>
      <c r="I41" s="80"/>
      <c r="J41" s="42"/>
      <c r="K41" s="71"/>
      <c r="L41" s="69">
        <f t="shared" si="0"/>
        <v>0</v>
      </c>
      <c r="M41" s="49"/>
      <c r="N41" s="39"/>
      <c r="O41" s="50"/>
      <c r="P41" s="49"/>
      <c r="Q41" s="50"/>
      <c r="R41" s="83"/>
      <c r="S41" s="83"/>
      <c r="T41" s="83"/>
    </row>
    <row r="42" spans="1:22" ht="33.75" customHeight="1">
      <c r="A42" s="26">
        <v>27</v>
      </c>
      <c r="B42" s="115"/>
      <c r="C42" s="113" t="s">
        <v>87</v>
      </c>
      <c r="D42" s="113"/>
      <c r="E42" s="114" t="s">
        <v>88</v>
      </c>
      <c r="F42" s="41"/>
      <c r="G42" s="120"/>
      <c r="H42" s="121"/>
      <c r="I42" s="80"/>
      <c r="J42" s="42"/>
      <c r="K42" s="71"/>
      <c r="L42" s="69">
        <f t="shared" si="0"/>
        <v>0</v>
      </c>
      <c r="M42" s="49"/>
      <c r="N42" s="39"/>
      <c r="O42" s="50"/>
      <c r="P42" s="49"/>
      <c r="Q42" s="50"/>
      <c r="R42" s="83"/>
      <c r="S42" s="83"/>
      <c r="T42" s="83"/>
    </row>
    <row r="43" spans="1:22" ht="33.75" customHeight="1">
      <c r="A43" s="26">
        <v>28</v>
      </c>
      <c r="B43" s="115"/>
      <c r="C43" s="113" t="s">
        <v>87</v>
      </c>
      <c r="D43" s="113"/>
      <c r="E43" s="114" t="s">
        <v>88</v>
      </c>
      <c r="F43" s="41"/>
      <c r="G43" s="120"/>
      <c r="H43" s="121"/>
      <c r="I43" s="80"/>
      <c r="J43" s="42"/>
      <c r="K43" s="71"/>
      <c r="L43" s="69">
        <f t="shared" si="0"/>
        <v>0</v>
      </c>
      <c r="M43" s="49"/>
      <c r="N43" s="39"/>
      <c r="O43" s="50"/>
      <c r="P43" s="49"/>
      <c r="Q43" s="50"/>
      <c r="R43" s="83"/>
      <c r="S43" s="83"/>
      <c r="T43" s="83"/>
    </row>
    <row r="44" spans="1:22" ht="33.75" customHeight="1">
      <c r="A44" s="26">
        <v>29</v>
      </c>
      <c r="B44" s="115"/>
      <c r="C44" s="113" t="s">
        <v>87</v>
      </c>
      <c r="D44" s="113"/>
      <c r="E44" s="114" t="s">
        <v>88</v>
      </c>
      <c r="F44" s="41"/>
      <c r="G44" s="120"/>
      <c r="H44" s="121"/>
      <c r="I44" s="80"/>
      <c r="J44" s="42"/>
      <c r="K44" s="71"/>
      <c r="L44" s="69">
        <f t="shared" si="0"/>
        <v>0</v>
      </c>
      <c r="M44" s="49"/>
      <c r="N44" s="39"/>
      <c r="O44" s="50"/>
      <c r="P44" s="49"/>
      <c r="Q44" s="50"/>
      <c r="R44" s="83"/>
      <c r="S44" s="83"/>
      <c r="T44" s="83"/>
    </row>
    <row r="45" spans="1:22" ht="33.75" customHeight="1">
      <c r="A45" s="26">
        <v>30</v>
      </c>
      <c r="B45" s="115"/>
      <c r="C45" s="113" t="s">
        <v>87</v>
      </c>
      <c r="D45" s="113"/>
      <c r="E45" s="114" t="s">
        <v>88</v>
      </c>
      <c r="F45" s="41"/>
      <c r="G45" s="120"/>
      <c r="H45" s="121"/>
      <c r="I45" s="80"/>
      <c r="J45" s="42"/>
      <c r="K45" s="71"/>
      <c r="L45" s="69">
        <f t="shared" si="0"/>
        <v>0</v>
      </c>
      <c r="M45" s="49"/>
      <c r="N45" s="39"/>
      <c r="O45" s="50"/>
      <c r="P45" s="49"/>
      <c r="Q45" s="50"/>
      <c r="R45" s="83"/>
      <c r="S45" s="83"/>
      <c r="T45" s="83"/>
    </row>
    <row r="46" spans="1:22" ht="33.75" customHeight="1">
      <c r="A46" s="26">
        <v>31</v>
      </c>
      <c r="B46" s="115"/>
      <c r="C46" s="113" t="s">
        <v>87</v>
      </c>
      <c r="D46" s="113"/>
      <c r="E46" s="114" t="s">
        <v>88</v>
      </c>
      <c r="F46" s="41"/>
      <c r="G46" s="120"/>
      <c r="H46" s="121"/>
      <c r="I46" s="80"/>
      <c r="J46" s="42"/>
      <c r="K46" s="71"/>
      <c r="L46" s="69">
        <f t="shared" si="0"/>
        <v>0</v>
      </c>
      <c r="M46" s="49"/>
      <c r="N46" s="39"/>
      <c r="O46" s="50"/>
      <c r="P46" s="49"/>
      <c r="Q46" s="50"/>
      <c r="R46" s="83"/>
      <c r="S46" s="83"/>
      <c r="T46" s="83"/>
    </row>
    <row r="47" spans="1:22" ht="33.75" customHeight="1">
      <c r="A47" s="26">
        <v>32</v>
      </c>
      <c r="B47" s="115"/>
      <c r="C47" s="113" t="s">
        <v>87</v>
      </c>
      <c r="D47" s="113"/>
      <c r="E47" s="114" t="s">
        <v>88</v>
      </c>
      <c r="F47" s="41"/>
      <c r="G47" s="120"/>
      <c r="H47" s="121"/>
      <c r="I47" s="80"/>
      <c r="J47" s="42"/>
      <c r="K47" s="71"/>
      <c r="L47" s="69">
        <f t="shared" si="0"/>
        <v>0</v>
      </c>
      <c r="M47" s="49"/>
      <c r="N47" s="39"/>
      <c r="O47" s="50"/>
      <c r="P47" s="49"/>
      <c r="Q47" s="50"/>
      <c r="R47" s="83"/>
      <c r="S47" s="83"/>
      <c r="T47" s="83"/>
    </row>
    <row r="48" spans="1:22" ht="33.75" customHeight="1">
      <c r="A48" s="26">
        <v>33</v>
      </c>
      <c r="B48" s="115"/>
      <c r="C48" s="113" t="s">
        <v>87</v>
      </c>
      <c r="D48" s="113"/>
      <c r="E48" s="114" t="s">
        <v>88</v>
      </c>
      <c r="F48" s="41"/>
      <c r="G48" s="120"/>
      <c r="H48" s="121"/>
      <c r="I48" s="80"/>
      <c r="J48" s="42"/>
      <c r="K48" s="71"/>
      <c r="L48" s="69">
        <f t="shared" si="0"/>
        <v>0</v>
      </c>
      <c r="M48" s="49"/>
      <c r="N48" s="39"/>
      <c r="O48" s="50"/>
      <c r="P48" s="49"/>
      <c r="Q48" s="50"/>
      <c r="R48" s="83"/>
      <c r="S48" s="83"/>
      <c r="T48" s="83"/>
    </row>
    <row r="49" spans="1:20" ht="33.75" customHeight="1">
      <c r="A49" s="26">
        <v>34</v>
      </c>
      <c r="B49" s="115"/>
      <c r="C49" s="113" t="s">
        <v>87</v>
      </c>
      <c r="D49" s="113"/>
      <c r="E49" s="114" t="s">
        <v>88</v>
      </c>
      <c r="F49" s="41"/>
      <c r="G49" s="120"/>
      <c r="H49" s="121"/>
      <c r="I49" s="80"/>
      <c r="J49" s="42"/>
      <c r="K49" s="71"/>
      <c r="L49" s="69">
        <f t="shared" si="0"/>
        <v>0</v>
      </c>
      <c r="M49" s="49"/>
      <c r="N49" s="39"/>
      <c r="O49" s="50"/>
      <c r="P49" s="49"/>
      <c r="Q49" s="50"/>
      <c r="R49" s="83"/>
      <c r="S49" s="83"/>
      <c r="T49" s="83"/>
    </row>
    <row r="50" spans="1:20" ht="33.75" customHeight="1">
      <c r="A50" s="26">
        <v>35</v>
      </c>
      <c r="B50" s="115"/>
      <c r="C50" s="113" t="s">
        <v>87</v>
      </c>
      <c r="D50" s="113"/>
      <c r="E50" s="114" t="s">
        <v>88</v>
      </c>
      <c r="F50" s="41"/>
      <c r="G50" s="120"/>
      <c r="H50" s="121"/>
      <c r="I50" s="80"/>
      <c r="J50" s="42"/>
      <c r="K50" s="71"/>
      <c r="L50" s="69">
        <f t="shared" si="0"/>
        <v>0</v>
      </c>
      <c r="M50" s="49"/>
      <c r="N50" s="39"/>
      <c r="O50" s="50"/>
      <c r="P50" s="49"/>
      <c r="Q50" s="50"/>
      <c r="R50" s="83"/>
      <c r="S50" s="83"/>
      <c r="T50" s="83"/>
    </row>
    <row r="51" spans="1:20" ht="33.75" customHeight="1">
      <c r="A51" s="26">
        <v>36</v>
      </c>
      <c r="B51" s="115"/>
      <c r="C51" s="113" t="s">
        <v>87</v>
      </c>
      <c r="D51" s="113"/>
      <c r="E51" s="114" t="s">
        <v>88</v>
      </c>
      <c r="F51" s="41"/>
      <c r="G51" s="120"/>
      <c r="H51" s="121"/>
      <c r="I51" s="80"/>
      <c r="J51" s="42"/>
      <c r="K51" s="71"/>
      <c r="L51" s="69">
        <f t="shared" si="0"/>
        <v>0</v>
      </c>
      <c r="M51" s="49"/>
      <c r="N51" s="39"/>
      <c r="O51" s="50"/>
      <c r="P51" s="49"/>
      <c r="Q51" s="50"/>
      <c r="R51" s="83"/>
      <c r="S51" s="83"/>
      <c r="T51" s="83"/>
    </row>
    <row r="52" spans="1:20" ht="33.75" customHeight="1">
      <c r="A52" s="26">
        <v>37</v>
      </c>
      <c r="B52" s="115"/>
      <c r="C52" s="113" t="s">
        <v>87</v>
      </c>
      <c r="D52" s="113"/>
      <c r="E52" s="114" t="s">
        <v>88</v>
      </c>
      <c r="F52" s="41"/>
      <c r="G52" s="120"/>
      <c r="H52" s="121"/>
      <c r="I52" s="80"/>
      <c r="J52" s="42"/>
      <c r="K52" s="71"/>
      <c r="L52" s="69">
        <f t="shared" si="0"/>
        <v>0</v>
      </c>
      <c r="M52" s="49"/>
      <c r="N52" s="39"/>
      <c r="O52" s="50"/>
      <c r="P52" s="49"/>
      <c r="Q52" s="50"/>
      <c r="R52" s="83"/>
      <c r="S52" s="83"/>
      <c r="T52" s="83"/>
    </row>
    <row r="53" spans="1:20" ht="33.75" customHeight="1">
      <c r="A53" s="26">
        <v>38</v>
      </c>
      <c r="B53" s="115"/>
      <c r="C53" s="113" t="s">
        <v>87</v>
      </c>
      <c r="D53" s="113"/>
      <c r="E53" s="114" t="s">
        <v>88</v>
      </c>
      <c r="F53" s="41"/>
      <c r="G53" s="120"/>
      <c r="H53" s="121"/>
      <c r="I53" s="80"/>
      <c r="J53" s="42"/>
      <c r="K53" s="71"/>
      <c r="L53" s="69">
        <f t="shared" si="0"/>
        <v>0</v>
      </c>
      <c r="M53" s="49"/>
      <c r="N53" s="39"/>
      <c r="O53" s="50"/>
      <c r="P53" s="49"/>
      <c r="Q53" s="50"/>
      <c r="R53" s="83"/>
      <c r="S53" s="83"/>
      <c r="T53" s="83"/>
    </row>
    <row r="54" spans="1:20" ht="33.75" customHeight="1">
      <c r="A54" s="26">
        <v>39</v>
      </c>
      <c r="B54" s="115"/>
      <c r="C54" s="113" t="s">
        <v>87</v>
      </c>
      <c r="D54" s="113"/>
      <c r="E54" s="114" t="s">
        <v>88</v>
      </c>
      <c r="F54" s="41"/>
      <c r="G54" s="120"/>
      <c r="H54" s="121"/>
      <c r="I54" s="80"/>
      <c r="J54" s="42"/>
      <c r="K54" s="71"/>
      <c r="L54" s="69">
        <f t="shared" si="0"/>
        <v>0</v>
      </c>
      <c r="M54" s="49"/>
      <c r="N54" s="39"/>
      <c r="O54" s="50"/>
      <c r="P54" s="49"/>
      <c r="Q54" s="50"/>
      <c r="R54" s="83"/>
      <c r="S54" s="83"/>
      <c r="T54" s="83"/>
    </row>
    <row r="55" spans="1:20" ht="33.75" customHeight="1">
      <c r="A55" s="26">
        <v>40</v>
      </c>
      <c r="B55" s="115"/>
      <c r="C55" s="113" t="s">
        <v>87</v>
      </c>
      <c r="D55" s="113"/>
      <c r="E55" s="114" t="s">
        <v>88</v>
      </c>
      <c r="F55" s="41"/>
      <c r="G55" s="120"/>
      <c r="H55" s="121"/>
      <c r="I55" s="80"/>
      <c r="J55" s="42"/>
      <c r="K55" s="71"/>
      <c r="L55" s="69">
        <f t="shared" si="0"/>
        <v>0</v>
      </c>
      <c r="M55" s="49"/>
      <c r="N55" s="39"/>
      <c r="O55" s="50"/>
      <c r="P55" s="49"/>
      <c r="Q55" s="50"/>
      <c r="R55" s="83"/>
      <c r="S55" s="83"/>
      <c r="T55" s="83"/>
    </row>
    <row r="56" spans="1:20" ht="33.75" customHeight="1">
      <c r="A56" s="26">
        <v>41</v>
      </c>
      <c r="B56" s="115"/>
      <c r="C56" s="113" t="s">
        <v>87</v>
      </c>
      <c r="D56" s="113"/>
      <c r="E56" s="114" t="s">
        <v>88</v>
      </c>
      <c r="F56" s="41"/>
      <c r="G56" s="120"/>
      <c r="H56" s="121"/>
      <c r="I56" s="80"/>
      <c r="J56" s="42"/>
      <c r="K56" s="71"/>
      <c r="L56" s="69">
        <f t="shared" si="0"/>
        <v>0</v>
      </c>
      <c r="M56" s="49"/>
      <c r="N56" s="39"/>
      <c r="O56" s="50"/>
      <c r="P56" s="49"/>
      <c r="Q56" s="50"/>
      <c r="R56" s="83"/>
      <c r="S56" s="83"/>
      <c r="T56" s="83"/>
    </row>
    <row r="57" spans="1:20" ht="33.75" customHeight="1">
      <c r="A57" s="26">
        <v>42</v>
      </c>
      <c r="B57" s="115"/>
      <c r="C57" s="113" t="s">
        <v>87</v>
      </c>
      <c r="D57" s="113"/>
      <c r="E57" s="114" t="s">
        <v>88</v>
      </c>
      <c r="F57" s="41"/>
      <c r="G57" s="120"/>
      <c r="H57" s="121"/>
      <c r="I57" s="80"/>
      <c r="J57" s="42"/>
      <c r="K57" s="71"/>
      <c r="L57" s="69">
        <f t="shared" si="0"/>
        <v>0</v>
      </c>
      <c r="M57" s="49"/>
      <c r="N57" s="39"/>
      <c r="O57" s="50"/>
      <c r="P57" s="49"/>
      <c r="Q57" s="50"/>
      <c r="R57" s="83"/>
      <c r="S57" s="83"/>
      <c r="T57" s="83"/>
    </row>
    <row r="58" spans="1:20" ht="33.75" customHeight="1">
      <c r="A58" s="26">
        <v>43</v>
      </c>
      <c r="B58" s="115"/>
      <c r="C58" s="113" t="s">
        <v>87</v>
      </c>
      <c r="D58" s="113"/>
      <c r="E58" s="114" t="s">
        <v>88</v>
      </c>
      <c r="F58" s="41"/>
      <c r="G58" s="120"/>
      <c r="H58" s="121"/>
      <c r="I58" s="80"/>
      <c r="J58" s="42"/>
      <c r="K58" s="71"/>
      <c r="L58" s="69">
        <f t="shared" si="0"/>
        <v>0</v>
      </c>
      <c r="M58" s="49"/>
      <c r="N58" s="39"/>
      <c r="O58" s="50"/>
      <c r="P58" s="49"/>
      <c r="Q58" s="50"/>
      <c r="R58" s="83"/>
      <c r="S58" s="83"/>
      <c r="T58" s="83"/>
    </row>
    <row r="59" spans="1:20" ht="33.75" customHeight="1">
      <c r="A59" s="26">
        <v>44</v>
      </c>
      <c r="B59" s="115"/>
      <c r="C59" s="113" t="s">
        <v>87</v>
      </c>
      <c r="D59" s="113"/>
      <c r="E59" s="114" t="s">
        <v>88</v>
      </c>
      <c r="F59" s="41"/>
      <c r="G59" s="120"/>
      <c r="H59" s="121"/>
      <c r="I59" s="80"/>
      <c r="J59" s="42"/>
      <c r="K59" s="71"/>
      <c r="L59" s="69">
        <f t="shared" si="0"/>
        <v>0</v>
      </c>
      <c r="M59" s="49"/>
      <c r="N59" s="39"/>
      <c r="O59" s="50"/>
      <c r="P59" s="49"/>
      <c r="Q59" s="50"/>
      <c r="R59" s="83"/>
      <c r="S59" s="83"/>
      <c r="T59" s="83"/>
    </row>
    <row r="60" spans="1:20" ht="33.75" customHeight="1">
      <c r="A60" s="26">
        <v>45</v>
      </c>
      <c r="B60" s="115"/>
      <c r="C60" s="113" t="s">
        <v>87</v>
      </c>
      <c r="D60" s="113"/>
      <c r="E60" s="114" t="s">
        <v>88</v>
      </c>
      <c r="F60" s="41"/>
      <c r="G60" s="120"/>
      <c r="H60" s="121"/>
      <c r="I60" s="80"/>
      <c r="J60" s="42"/>
      <c r="K60" s="71"/>
      <c r="L60" s="69">
        <f t="shared" si="0"/>
        <v>0</v>
      </c>
      <c r="M60" s="49"/>
      <c r="N60" s="39"/>
      <c r="O60" s="50"/>
      <c r="P60" s="49"/>
      <c r="Q60" s="50"/>
      <c r="R60" s="83"/>
      <c r="S60" s="83"/>
      <c r="T60" s="83"/>
    </row>
    <row r="61" spans="1:20" ht="33.75" customHeight="1">
      <c r="A61" s="26">
        <v>46</v>
      </c>
      <c r="B61" s="115"/>
      <c r="C61" s="113" t="s">
        <v>87</v>
      </c>
      <c r="D61" s="113"/>
      <c r="E61" s="114" t="s">
        <v>88</v>
      </c>
      <c r="F61" s="41"/>
      <c r="G61" s="120"/>
      <c r="H61" s="121"/>
      <c r="I61" s="80"/>
      <c r="J61" s="42"/>
      <c r="K61" s="71"/>
      <c r="L61" s="69">
        <f t="shared" si="0"/>
        <v>0</v>
      </c>
      <c r="M61" s="49"/>
      <c r="N61" s="39"/>
      <c r="O61" s="50"/>
      <c r="P61" s="49"/>
      <c r="Q61" s="50"/>
      <c r="R61" s="83"/>
      <c r="S61" s="83"/>
      <c r="T61" s="83"/>
    </row>
    <row r="62" spans="1:20" ht="33.75" customHeight="1">
      <c r="A62" s="26">
        <v>47</v>
      </c>
      <c r="B62" s="115"/>
      <c r="C62" s="113" t="s">
        <v>87</v>
      </c>
      <c r="D62" s="113"/>
      <c r="E62" s="114" t="s">
        <v>88</v>
      </c>
      <c r="F62" s="41"/>
      <c r="G62" s="120"/>
      <c r="H62" s="121"/>
      <c r="I62" s="80"/>
      <c r="J62" s="42"/>
      <c r="K62" s="71"/>
      <c r="L62" s="69">
        <f t="shared" si="0"/>
        <v>0</v>
      </c>
      <c r="M62" s="49"/>
      <c r="N62" s="39"/>
      <c r="O62" s="50"/>
      <c r="P62" s="49"/>
      <c r="Q62" s="50"/>
      <c r="R62" s="83"/>
      <c r="S62" s="83"/>
      <c r="T62" s="83"/>
    </row>
    <row r="63" spans="1:20" ht="33.75" customHeight="1">
      <c r="A63" s="26">
        <v>48</v>
      </c>
      <c r="B63" s="115"/>
      <c r="C63" s="113" t="s">
        <v>87</v>
      </c>
      <c r="D63" s="113"/>
      <c r="E63" s="114" t="s">
        <v>88</v>
      </c>
      <c r="F63" s="41"/>
      <c r="G63" s="120"/>
      <c r="H63" s="121"/>
      <c r="I63" s="80"/>
      <c r="J63" s="42"/>
      <c r="K63" s="71"/>
      <c r="L63" s="69">
        <f t="shared" si="0"/>
        <v>0</v>
      </c>
      <c r="M63" s="49"/>
      <c r="N63" s="39"/>
      <c r="O63" s="50"/>
      <c r="P63" s="49"/>
      <c r="Q63" s="50"/>
      <c r="R63" s="83"/>
      <c r="S63" s="83"/>
      <c r="T63" s="83"/>
    </row>
    <row r="64" spans="1:20" ht="33.75" customHeight="1">
      <c r="A64" s="26">
        <v>49</v>
      </c>
      <c r="B64" s="115"/>
      <c r="C64" s="113" t="s">
        <v>87</v>
      </c>
      <c r="D64" s="113"/>
      <c r="E64" s="114" t="s">
        <v>88</v>
      </c>
      <c r="F64" s="41"/>
      <c r="G64" s="120"/>
      <c r="H64" s="121"/>
      <c r="I64" s="80"/>
      <c r="J64" s="42"/>
      <c r="K64" s="71"/>
      <c r="L64" s="69">
        <f t="shared" si="0"/>
        <v>0</v>
      </c>
      <c r="M64" s="49"/>
      <c r="N64" s="39"/>
      <c r="O64" s="50"/>
      <c r="P64" s="49"/>
      <c r="Q64" s="50"/>
      <c r="R64" s="83"/>
      <c r="S64" s="83"/>
      <c r="T64" s="83"/>
    </row>
    <row r="65" spans="1:20" ht="33.75" customHeight="1" thickBot="1">
      <c r="A65" s="27">
        <v>50</v>
      </c>
      <c r="B65" s="116"/>
      <c r="C65" s="117" t="s">
        <v>87</v>
      </c>
      <c r="D65" s="117"/>
      <c r="E65" s="118" t="s">
        <v>88</v>
      </c>
      <c r="F65" s="46"/>
      <c r="G65" s="159"/>
      <c r="H65" s="160"/>
      <c r="I65" s="48"/>
      <c r="J65" s="44"/>
      <c r="K65" s="72"/>
      <c r="L65" s="70">
        <f t="shared" si="0"/>
        <v>0</v>
      </c>
      <c r="M65" s="52"/>
      <c r="N65" s="48"/>
      <c r="O65" s="53"/>
      <c r="P65" s="52"/>
      <c r="Q65" s="54"/>
      <c r="R65" s="85"/>
      <c r="S65" s="85"/>
      <c r="T65" s="85"/>
    </row>
    <row r="66" spans="1:20" s="62" customFormat="1" ht="29.25" customHeight="1" thickTop="1">
      <c r="A66" s="153"/>
      <c r="B66" s="154"/>
      <c r="C66" s="154"/>
      <c r="D66" s="154"/>
      <c r="E66" s="154"/>
      <c r="F66" s="154"/>
      <c r="G66" s="154"/>
      <c r="H66" s="154"/>
      <c r="I66" s="154"/>
      <c r="J66" s="154"/>
      <c r="K66" s="155"/>
      <c r="L66" s="57" t="s">
        <v>53</v>
      </c>
      <c r="M66" s="58">
        <f>COUNTA(M16:M65)</f>
        <v>2</v>
      </c>
      <c r="N66" s="59">
        <f t="shared" ref="N66:Q66" si="1">COUNTA(N16:N65)</f>
        <v>1</v>
      </c>
      <c r="O66" s="60">
        <f t="shared" si="1"/>
        <v>1</v>
      </c>
      <c r="P66" s="58">
        <f t="shared" si="1"/>
        <v>4</v>
      </c>
      <c r="Q66" s="60">
        <f t="shared" si="1"/>
        <v>2</v>
      </c>
      <c r="R66" s="101"/>
      <c r="S66" s="108"/>
      <c r="T66" s="102"/>
    </row>
    <row r="67" spans="1:20" s="62" customFormat="1" ht="29.25" customHeight="1" thickBot="1">
      <c r="A67" s="156"/>
      <c r="B67" s="157"/>
      <c r="C67" s="157"/>
      <c r="D67" s="157"/>
      <c r="E67" s="157"/>
      <c r="F67" s="157"/>
      <c r="G67" s="157"/>
      <c r="H67" s="157"/>
      <c r="I67" s="157"/>
      <c r="J67" s="157"/>
      <c r="K67" s="158"/>
      <c r="L67" s="64" t="s">
        <v>54</v>
      </c>
      <c r="M67" s="65">
        <f>M66*4300</f>
        <v>8600</v>
      </c>
      <c r="N67" s="66">
        <f>N66*3000</f>
        <v>3000</v>
      </c>
      <c r="O67" s="67">
        <f>O66*3000</f>
        <v>3000</v>
      </c>
      <c r="P67" s="65">
        <f>P66*3500</f>
        <v>14000</v>
      </c>
      <c r="Q67" s="67">
        <f>Q66*350</f>
        <v>700</v>
      </c>
      <c r="R67" s="103"/>
      <c r="S67" s="109"/>
      <c r="T67" s="104"/>
    </row>
    <row r="68" spans="1:20" ht="19.5" customHeight="1">
      <c r="A68" s="28"/>
      <c r="B68" s="28"/>
      <c r="C68" s="28"/>
      <c r="D68" s="28"/>
      <c r="E68" s="28"/>
      <c r="F68" s="2"/>
      <c r="G68" s="2"/>
      <c r="H68" s="2"/>
      <c r="I68" s="2"/>
      <c r="J68" s="28"/>
      <c r="K68" s="28"/>
      <c r="L68" s="9"/>
      <c r="M68" s="16"/>
      <c r="N68" s="16"/>
      <c r="O68" s="16"/>
      <c r="P68" s="16"/>
      <c r="Q68" s="16"/>
      <c r="R68" s="16"/>
      <c r="S68" s="16"/>
      <c r="T68" s="16"/>
    </row>
    <row r="69" spans="1:20" ht="19.5" customHeight="1">
      <c r="A69" s="28"/>
      <c r="B69" s="28"/>
      <c r="C69" s="28"/>
      <c r="D69" s="28"/>
      <c r="E69" s="28"/>
      <c r="F69" s="2"/>
      <c r="G69" s="2"/>
      <c r="H69" s="2"/>
      <c r="I69" s="2"/>
      <c r="J69" s="28"/>
      <c r="K69" s="28"/>
    </row>
    <row r="70" spans="1:20" ht="34.5" customHeight="1">
      <c r="A70" s="28"/>
      <c r="B70" s="28"/>
      <c r="C70" s="28"/>
      <c r="D70" s="28"/>
      <c r="E70" s="28"/>
      <c r="F70" s="2"/>
      <c r="G70" s="2"/>
      <c r="H70" s="28"/>
      <c r="I70" s="28"/>
      <c r="J70" s="171" t="s">
        <v>57</v>
      </c>
      <c r="K70" s="171"/>
      <c r="L70" s="171"/>
      <c r="M70" s="10"/>
      <c r="N70" s="16"/>
      <c r="O70" s="16"/>
      <c r="P70" s="16"/>
      <c r="Q70" s="16"/>
      <c r="R70" s="16"/>
      <c r="S70" s="16"/>
      <c r="T70" s="16"/>
    </row>
    <row r="71" spans="1:20" ht="23.25" customHeight="1">
      <c r="A71" s="28"/>
      <c r="B71" s="28"/>
      <c r="C71" s="28"/>
      <c r="D71" s="28"/>
      <c r="E71" s="28"/>
      <c r="F71" s="2"/>
      <c r="G71" s="2"/>
      <c r="H71" s="2"/>
      <c r="I71" s="2"/>
      <c r="J71" s="152"/>
      <c r="K71" s="152"/>
      <c r="L71" s="152"/>
      <c r="M71" s="148" t="s">
        <v>49</v>
      </c>
      <c r="N71" s="149"/>
      <c r="O71" s="149"/>
      <c r="P71" s="150" t="s">
        <v>50</v>
      </c>
      <c r="Q71" s="151"/>
      <c r="R71" s="146" t="s">
        <v>46</v>
      </c>
      <c r="S71" s="16"/>
    </row>
    <row r="72" spans="1:20" ht="39.75" customHeight="1">
      <c r="A72" s="28"/>
      <c r="B72" s="28"/>
      <c r="C72" s="28"/>
      <c r="D72" s="28"/>
      <c r="E72" s="28"/>
      <c r="F72" s="2"/>
      <c r="G72" s="2"/>
      <c r="H72" s="2"/>
      <c r="I72" s="2"/>
      <c r="J72" s="152"/>
      <c r="K72" s="152"/>
      <c r="L72" s="152"/>
      <c r="M72" s="15" t="s">
        <v>40</v>
      </c>
      <c r="N72" s="15" t="s">
        <v>89</v>
      </c>
      <c r="O72" s="15" t="s">
        <v>41</v>
      </c>
      <c r="P72" s="15" t="s">
        <v>65</v>
      </c>
      <c r="Q72" s="15" t="s">
        <v>47</v>
      </c>
      <c r="R72" s="147"/>
      <c r="S72" s="16"/>
    </row>
    <row r="73" spans="1:20" ht="24.75" customHeight="1">
      <c r="A73" s="28"/>
      <c r="B73" s="28"/>
      <c r="C73" s="28"/>
      <c r="D73" s="28"/>
      <c r="E73" s="28"/>
      <c r="F73" s="2"/>
      <c r="G73" s="2"/>
      <c r="H73" s="2"/>
      <c r="I73" s="2"/>
      <c r="J73" s="161" t="s">
        <v>55</v>
      </c>
      <c r="K73" s="161"/>
      <c r="L73" s="78" t="s">
        <v>59</v>
      </c>
      <c r="M73" s="74">
        <f t="shared" ref="M73:Q73" si="2">COUNTIFS($J$16:$J$65,"支援",M16:M65,"○")</f>
        <v>2</v>
      </c>
      <c r="N73" s="74">
        <f t="shared" si="2"/>
        <v>1</v>
      </c>
      <c r="O73" s="74">
        <f t="shared" si="2"/>
        <v>1</v>
      </c>
      <c r="P73" s="74">
        <f t="shared" si="2"/>
        <v>2</v>
      </c>
      <c r="Q73" s="74">
        <f t="shared" si="2"/>
        <v>1</v>
      </c>
      <c r="R73" s="74">
        <f t="shared" ref="R73:R78" si="3">SUM(M73:Q73)</f>
        <v>7</v>
      </c>
      <c r="S73" s="90"/>
    </row>
    <row r="74" spans="1:20" ht="24.75" customHeight="1">
      <c r="A74" s="28"/>
      <c r="B74" s="28"/>
      <c r="C74" s="28"/>
      <c r="D74" s="28"/>
      <c r="E74" s="28"/>
      <c r="F74" s="2"/>
      <c r="G74" s="2"/>
      <c r="H74" s="2"/>
      <c r="I74" s="2"/>
      <c r="J74" s="161"/>
      <c r="K74" s="161"/>
      <c r="L74" s="75" t="s">
        <v>60</v>
      </c>
      <c r="M74" s="76">
        <f>M73*4300</f>
        <v>8600</v>
      </c>
      <c r="N74" s="76">
        <f>N73*3000</f>
        <v>3000</v>
      </c>
      <c r="O74" s="76">
        <f>O73*3000</f>
        <v>3000</v>
      </c>
      <c r="P74" s="76">
        <f>P73*3500</f>
        <v>7000</v>
      </c>
      <c r="Q74" s="76">
        <f>Q73*350</f>
        <v>350</v>
      </c>
      <c r="R74" s="74">
        <f t="shared" si="3"/>
        <v>21950</v>
      </c>
      <c r="S74" s="90"/>
    </row>
    <row r="75" spans="1:20" ht="24.75" customHeight="1">
      <c r="A75" s="28"/>
      <c r="B75" s="28"/>
      <c r="C75" s="28"/>
      <c r="D75" s="28"/>
      <c r="E75" s="28"/>
      <c r="F75" s="2"/>
      <c r="G75" s="2"/>
      <c r="H75" s="2"/>
      <c r="I75" s="2"/>
      <c r="J75" s="161" t="s">
        <v>56</v>
      </c>
      <c r="K75" s="161"/>
      <c r="L75" s="73" t="s">
        <v>59</v>
      </c>
      <c r="M75" s="74">
        <f t="shared" ref="M75:Q75" si="4">COUNTIFS($J$16:$J$65,"事対",M16:M65,"○")</f>
        <v>0</v>
      </c>
      <c r="N75" s="74">
        <f t="shared" si="4"/>
        <v>0</v>
      </c>
      <c r="O75" s="74">
        <f t="shared" si="4"/>
        <v>0</v>
      </c>
      <c r="P75" s="74">
        <f t="shared" si="4"/>
        <v>2</v>
      </c>
      <c r="Q75" s="74">
        <f t="shared" si="4"/>
        <v>1</v>
      </c>
      <c r="R75" s="74">
        <f t="shared" si="3"/>
        <v>3</v>
      </c>
      <c r="S75" s="90"/>
    </row>
    <row r="76" spans="1:20" ht="24.75" customHeight="1">
      <c r="A76" s="28"/>
      <c r="B76" s="28"/>
      <c r="C76" s="28"/>
      <c r="D76" s="28"/>
      <c r="E76" s="28"/>
      <c r="F76" s="2"/>
      <c r="G76" s="2"/>
      <c r="H76" s="2"/>
      <c r="I76" s="2"/>
      <c r="J76" s="161"/>
      <c r="K76" s="161"/>
      <c r="L76" s="75" t="s">
        <v>60</v>
      </c>
      <c r="M76" s="76">
        <f>M75*4300</f>
        <v>0</v>
      </c>
      <c r="N76" s="76">
        <f>N75*3000</f>
        <v>0</v>
      </c>
      <c r="O76" s="76">
        <f>O75*3000</f>
        <v>0</v>
      </c>
      <c r="P76" s="76">
        <f>P75*3500</f>
        <v>7000</v>
      </c>
      <c r="Q76" s="76">
        <f>Q75*350</f>
        <v>350</v>
      </c>
      <c r="R76" s="74">
        <f t="shared" si="3"/>
        <v>7350</v>
      </c>
      <c r="S76" s="90"/>
    </row>
    <row r="77" spans="1:20" ht="24.75" customHeight="1">
      <c r="A77" s="28"/>
      <c r="B77" s="28"/>
      <c r="C77" s="28"/>
      <c r="D77" s="28"/>
      <c r="E77" s="28"/>
      <c r="F77" s="2"/>
      <c r="G77" s="2"/>
      <c r="H77" s="2"/>
      <c r="I77" s="2"/>
      <c r="J77" s="161" t="s">
        <v>46</v>
      </c>
      <c r="K77" s="161"/>
      <c r="L77" s="73" t="s">
        <v>59</v>
      </c>
      <c r="M77" s="74">
        <f>SUM(M73,M75)</f>
        <v>2</v>
      </c>
      <c r="N77" s="74">
        <f t="shared" ref="N77:Q78" si="5">SUM(N73,N75)</f>
        <v>1</v>
      </c>
      <c r="O77" s="74">
        <f t="shared" si="5"/>
        <v>1</v>
      </c>
      <c r="P77" s="74">
        <f t="shared" si="5"/>
        <v>4</v>
      </c>
      <c r="Q77" s="74">
        <f t="shared" si="5"/>
        <v>2</v>
      </c>
      <c r="R77" s="74">
        <f t="shared" si="3"/>
        <v>10</v>
      </c>
      <c r="S77" s="90"/>
    </row>
    <row r="78" spans="1:20" ht="24.75" customHeight="1">
      <c r="J78" s="161"/>
      <c r="K78" s="161"/>
      <c r="L78" s="75" t="s">
        <v>60</v>
      </c>
      <c r="M78" s="77">
        <f>SUM(M74,M76)</f>
        <v>8600</v>
      </c>
      <c r="N78" s="76">
        <f t="shared" si="5"/>
        <v>3000</v>
      </c>
      <c r="O78" s="76">
        <f t="shared" si="5"/>
        <v>3000</v>
      </c>
      <c r="P78" s="76">
        <f t="shared" si="5"/>
        <v>14000</v>
      </c>
      <c r="Q78" s="76">
        <f t="shared" si="5"/>
        <v>700</v>
      </c>
      <c r="R78" s="74">
        <f t="shared" si="3"/>
        <v>29300</v>
      </c>
      <c r="S78" s="90"/>
    </row>
    <row r="79" spans="1:20" ht="24.75" customHeight="1"/>
    <row r="80" spans="1:20" ht="24.75" customHeight="1">
      <c r="K80" s="4" t="s">
        <v>70</v>
      </c>
    </row>
    <row r="81" spans="10:20" ht="24.75" customHeight="1">
      <c r="J81" s="152"/>
      <c r="K81" s="152"/>
      <c r="L81" s="152"/>
      <c r="M81" s="148" t="s">
        <v>49</v>
      </c>
      <c r="N81" s="149"/>
      <c r="O81" s="149"/>
      <c r="P81" s="150" t="s">
        <v>50</v>
      </c>
      <c r="Q81" s="151"/>
      <c r="R81" s="86"/>
      <c r="S81" s="86"/>
      <c r="T81" s="86"/>
    </row>
    <row r="82" spans="10:20" ht="39.75" customHeight="1">
      <c r="J82" s="152"/>
      <c r="K82" s="152"/>
      <c r="L82" s="152"/>
      <c r="M82" s="15" t="s">
        <v>40</v>
      </c>
      <c r="N82" s="15" t="s">
        <v>89</v>
      </c>
      <c r="O82" s="15" t="s">
        <v>41</v>
      </c>
      <c r="P82" s="15" t="s">
        <v>65</v>
      </c>
      <c r="Q82" s="15" t="s">
        <v>47</v>
      </c>
      <c r="R82" s="87"/>
      <c r="S82" s="87"/>
      <c r="T82" s="87"/>
    </row>
    <row r="83" spans="10:20" ht="24.75" customHeight="1">
      <c r="J83" s="161" t="s">
        <v>55</v>
      </c>
      <c r="K83" s="161"/>
      <c r="L83" s="78" t="s">
        <v>59</v>
      </c>
      <c r="M83" s="79">
        <f>COUNTIFS($I$16:$I$65,"○",$J$16:$J$65,"支援",M16:M65,"○")</f>
        <v>0</v>
      </c>
      <c r="N83" s="79">
        <f t="shared" ref="N83:Q83" si="6">COUNTIFS($I$16:$I$65,"○",$J$16:$J$65,"支援",N16:N65,"○")</f>
        <v>0</v>
      </c>
      <c r="O83" s="79">
        <f t="shared" si="6"/>
        <v>0</v>
      </c>
      <c r="P83" s="79">
        <f t="shared" si="6"/>
        <v>1</v>
      </c>
      <c r="Q83" s="79">
        <f t="shared" si="6"/>
        <v>0</v>
      </c>
      <c r="R83" s="88"/>
      <c r="S83" s="88"/>
      <c r="T83" s="88"/>
    </row>
    <row r="84" spans="10:20" ht="24.75" customHeight="1">
      <c r="J84" s="161"/>
      <c r="K84" s="161"/>
      <c r="L84" s="75" t="s">
        <v>60</v>
      </c>
      <c r="M84" s="76">
        <f>M83*4300</f>
        <v>0</v>
      </c>
      <c r="N84" s="76">
        <f>N83*3000</f>
        <v>0</v>
      </c>
      <c r="O84" s="76">
        <f>O83*3000</f>
        <v>0</v>
      </c>
      <c r="P84" s="76">
        <f>P83*3500</f>
        <v>3500</v>
      </c>
      <c r="Q84" s="76">
        <f>Q83*350</f>
        <v>0</v>
      </c>
      <c r="R84" s="89"/>
      <c r="S84" s="89"/>
      <c r="T84" s="89"/>
    </row>
    <row r="85" spans="10:20" ht="24.75" customHeight="1">
      <c r="J85" s="161" t="s">
        <v>56</v>
      </c>
      <c r="K85" s="161"/>
      <c r="L85" s="73" t="s">
        <v>59</v>
      </c>
      <c r="M85" s="79">
        <f>COUNTIFS($I$16:$I$65,"○",$J$16:$J$65,"事対",M16:M65,"○")</f>
        <v>0</v>
      </c>
      <c r="N85" s="79">
        <f t="shared" ref="N85:Q85" si="7">COUNTIFS($I$16:$I$65,"○",$J$16:$J$65,"事対",N16:N65,"○")</f>
        <v>0</v>
      </c>
      <c r="O85" s="79">
        <f t="shared" si="7"/>
        <v>0</v>
      </c>
      <c r="P85" s="79">
        <f t="shared" si="7"/>
        <v>1</v>
      </c>
      <c r="Q85" s="79">
        <f t="shared" si="7"/>
        <v>0</v>
      </c>
      <c r="R85" s="88"/>
      <c r="S85" s="88"/>
      <c r="T85" s="88"/>
    </row>
    <row r="86" spans="10:20" ht="24.75" customHeight="1">
      <c r="J86" s="161"/>
      <c r="K86" s="161"/>
      <c r="L86" s="75" t="s">
        <v>60</v>
      </c>
      <c r="M86" s="76">
        <f>M85*4300</f>
        <v>0</v>
      </c>
      <c r="N86" s="76">
        <f>N85*3000</f>
        <v>0</v>
      </c>
      <c r="O86" s="76">
        <f>O85*3000</f>
        <v>0</v>
      </c>
      <c r="P86" s="76">
        <f>P85*3500</f>
        <v>3500</v>
      </c>
      <c r="Q86" s="76">
        <f>Q85*350</f>
        <v>0</v>
      </c>
      <c r="R86" s="89"/>
      <c r="S86" s="89"/>
      <c r="T86" s="89"/>
    </row>
    <row r="87" spans="10:20" ht="24.75" customHeight="1">
      <c r="J87" s="161" t="s">
        <v>46</v>
      </c>
      <c r="K87" s="161"/>
      <c r="L87" s="73" t="s">
        <v>59</v>
      </c>
      <c r="M87" s="74">
        <f>SUM(M83,M85)</f>
        <v>0</v>
      </c>
      <c r="N87" s="74">
        <f t="shared" ref="N87:Q88" si="8">SUM(N83,N85)</f>
        <v>0</v>
      </c>
      <c r="O87" s="74">
        <f t="shared" si="8"/>
        <v>0</v>
      </c>
      <c r="P87" s="74">
        <f t="shared" si="8"/>
        <v>2</v>
      </c>
      <c r="Q87" s="74">
        <f t="shared" si="8"/>
        <v>0</v>
      </c>
      <c r="R87" s="90"/>
      <c r="S87" s="90"/>
      <c r="T87" s="90"/>
    </row>
    <row r="88" spans="10:20" ht="24.75" customHeight="1">
      <c r="J88" s="161"/>
      <c r="K88" s="161"/>
      <c r="L88" s="75" t="s">
        <v>60</v>
      </c>
      <c r="M88" s="77">
        <f>SUM(M84,M86)</f>
        <v>0</v>
      </c>
      <c r="N88" s="76">
        <f t="shared" si="8"/>
        <v>0</v>
      </c>
      <c r="O88" s="76">
        <f t="shared" si="8"/>
        <v>0</v>
      </c>
      <c r="P88" s="76">
        <f t="shared" si="8"/>
        <v>7000</v>
      </c>
      <c r="Q88" s="76">
        <f t="shared" si="8"/>
        <v>0</v>
      </c>
      <c r="R88" s="89"/>
      <c r="S88" s="89"/>
      <c r="T88" s="89"/>
    </row>
    <row r="89" spans="10:20" ht="24.75" customHeight="1"/>
    <row r="90" spans="10:20" ht="24.75" customHeight="1"/>
    <row r="91" spans="10:20" ht="24.75" customHeight="1"/>
    <row r="92" spans="10:20" ht="24.75" customHeight="1"/>
    <row r="93" spans="10:20" ht="24.75" customHeight="1"/>
    <row r="94" spans="10:20" ht="24.75" customHeight="1"/>
    <row r="95" spans="10:20" ht="24.75" customHeight="1"/>
    <row r="96" spans="10:20" ht="24.75" customHeight="1"/>
    <row r="97" ht="24.75" customHeight="1"/>
  </sheetData>
  <mergeCells count="83">
    <mergeCell ref="O5:T5"/>
    <mergeCell ref="O6:T6"/>
    <mergeCell ref="A9:T9"/>
    <mergeCell ref="A13:A15"/>
    <mergeCell ref="F13:F15"/>
    <mergeCell ref="G13:H15"/>
    <mergeCell ref="I13:I15"/>
    <mergeCell ref="J13:J15"/>
    <mergeCell ref="K13:K15"/>
    <mergeCell ref="B13:E15"/>
    <mergeCell ref="G22:H22"/>
    <mergeCell ref="L13:Q13"/>
    <mergeCell ref="L14:L15"/>
    <mergeCell ref="M14:O14"/>
    <mergeCell ref="P14:Q14"/>
    <mergeCell ref="G16:H16"/>
    <mergeCell ref="G17:H17"/>
    <mergeCell ref="G18:H18"/>
    <mergeCell ref="G19:H19"/>
    <mergeCell ref="G20:H20"/>
    <mergeCell ref="G21:H21"/>
    <mergeCell ref="G34:H34"/>
    <mergeCell ref="G23:H23"/>
    <mergeCell ref="G24:H24"/>
    <mergeCell ref="G25:H25"/>
    <mergeCell ref="G26:H26"/>
    <mergeCell ref="G27:H27"/>
    <mergeCell ref="G28:H28"/>
    <mergeCell ref="G29:H29"/>
    <mergeCell ref="G30:H30"/>
    <mergeCell ref="G31:H31"/>
    <mergeCell ref="G32:H32"/>
    <mergeCell ref="G33:H33"/>
    <mergeCell ref="G46:H46"/>
    <mergeCell ref="G35:H35"/>
    <mergeCell ref="G36:H36"/>
    <mergeCell ref="G37:H37"/>
    <mergeCell ref="G38:H38"/>
    <mergeCell ref="G39:H39"/>
    <mergeCell ref="G40:H40"/>
    <mergeCell ref="G41:H41"/>
    <mergeCell ref="G42:H42"/>
    <mergeCell ref="G43:H43"/>
    <mergeCell ref="G44:H44"/>
    <mergeCell ref="G45:H45"/>
    <mergeCell ref="G57:H57"/>
    <mergeCell ref="G58:H58"/>
    <mergeCell ref="G47:H47"/>
    <mergeCell ref="G48:H48"/>
    <mergeCell ref="G49:H49"/>
    <mergeCell ref="G50:H50"/>
    <mergeCell ref="G51:H51"/>
    <mergeCell ref="G52:H52"/>
    <mergeCell ref="J70:L70"/>
    <mergeCell ref="J71:L72"/>
    <mergeCell ref="M71:O71"/>
    <mergeCell ref="R13:S14"/>
    <mergeCell ref="T13:T15"/>
    <mergeCell ref="J87:K88"/>
    <mergeCell ref="P71:Q71"/>
    <mergeCell ref="R71:R72"/>
    <mergeCell ref="J73:K74"/>
    <mergeCell ref="J75:K76"/>
    <mergeCell ref="J77:K78"/>
    <mergeCell ref="J81:L82"/>
    <mergeCell ref="M81:O81"/>
    <mergeCell ref="P81:Q81"/>
    <mergeCell ref="P1:T1"/>
    <mergeCell ref="A67:K67"/>
    <mergeCell ref="A66:K66"/>
    <mergeCell ref="J83:K84"/>
    <mergeCell ref="J85:K86"/>
    <mergeCell ref="G65:H65"/>
    <mergeCell ref="G59:H59"/>
    <mergeCell ref="G60:H60"/>
    <mergeCell ref="G61:H61"/>
    <mergeCell ref="G62:H62"/>
    <mergeCell ref="G63:H63"/>
    <mergeCell ref="G64:H64"/>
    <mergeCell ref="G53:H53"/>
    <mergeCell ref="G54:H54"/>
    <mergeCell ref="G55:H55"/>
    <mergeCell ref="G56:H56"/>
  </mergeCells>
  <phoneticPr fontId="2"/>
  <conditionalFormatting sqref="P16:Q65">
    <cfRule type="expression" dxfId="9" priority="10">
      <formula>$K16="介護予防通所"</formula>
    </cfRule>
  </conditionalFormatting>
  <conditionalFormatting sqref="M16:O65">
    <cfRule type="expression" dxfId="8" priority="9">
      <formula>$K16="くらし元気"</formula>
    </cfRule>
  </conditionalFormatting>
  <conditionalFormatting sqref="M16:O65">
    <cfRule type="expression" dxfId="7" priority="8">
      <formula>$K16="生活サポート"</formula>
    </cfRule>
  </conditionalFormatting>
  <conditionalFormatting sqref="P16:Q65">
    <cfRule type="expression" dxfId="6" priority="7">
      <formula>$K16="介護予防訪問"</formula>
    </cfRule>
  </conditionalFormatting>
  <conditionalFormatting sqref="P16:P65">
    <cfRule type="expression" dxfId="5" priority="6">
      <formula>$K16="生活サポート"</formula>
    </cfRule>
  </conditionalFormatting>
  <conditionalFormatting sqref="M16:O65">
    <cfRule type="expression" dxfId="4" priority="4">
      <formula>$K16="筋力向上"</formula>
    </cfRule>
    <cfRule type="expression" dxfId="3" priority="5">
      <formula>$K16="短期集中"</formula>
    </cfRule>
  </conditionalFormatting>
  <conditionalFormatting sqref="Q16:Q65">
    <cfRule type="expression" dxfId="2" priority="2">
      <formula>$K16="短期集中"</formula>
    </cfRule>
    <cfRule type="expression" dxfId="1" priority="3">
      <formula>$K16="生活サポート"</formula>
    </cfRule>
  </conditionalFormatting>
  <conditionalFormatting sqref="Q16:Q65">
    <cfRule type="expression" dxfId="0" priority="1">
      <formula>$K16:$Q$65="筋力向上"</formula>
    </cfRule>
  </conditionalFormatting>
  <dataValidations count="4">
    <dataValidation type="list" allowBlank="1" showInputMessage="1" showErrorMessage="1" sqref="I16:I65">
      <formula1>$V$13:$V$14</formula1>
    </dataValidation>
    <dataValidation type="list" allowBlank="1" showInputMessage="1" showErrorMessage="1" sqref="K16:K65">
      <formula1>$V$25:$V$29</formula1>
    </dataValidation>
    <dataValidation type="list" allowBlank="1" showInputMessage="1" showErrorMessage="1" sqref="M16:Q65">
      <formula1>$V$33:$V$34</formula1>
    </dataValidation>
    <dataValidation type="list" allowBlank="1" showInputMessage="1" showErrorMessage="1" sqref="J16:J65 J68:K69">
      <formula1>$V$15:$V$16</formula1>
    </dataValidation>
  </dataValidations>
  <pageMargins left="0.93" right="0.21" top="0.78" bottom="0.19685039370078741" header="0.38" footer="0.11811023622047245"/>
  <pageSetup paperSize="9" scale="41" orientation="portrait" r:id="rId1"/>
  <headerFooter alignWithMargins="0">
    <oddHeader>&amp;L&amp;20（地域包括支援センター　→　長岡市）&amp;R&amp;20別紙５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実施報告書</vt:lpstr>
      <vt:lpstr>再委託分報告書</vt:lpstr>
      <vt:lpstr>再委託分報告書!Print_Area</vt:lpstr>
      <vt:lpstr>実施報告書!Print_Area</vt:lpstr>
      <vt:lpstr>再委託分報告書!Print_Titles</vt:lpstr>
      <vt:lpstr>実施報告書!Print_Titles</vt:lpstr>
    </vt:vector>
  </TitlesOfParts>
  <Company>長岡市役所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2017-02-21T09:55:21Z</cp:lastPrinted>
  <dcterms:created xsi:type="dcterms:W3CDTF">2012-02-06T23:20:48Z</dcterms:created>
  <dcterms:modified xsi:type="dcterms:W3CDTF">2017-02-21T09:56:18Z</dcterms:modified>
</cp:coreProperties>
</file>